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torvaldklaveness.sharepoint.com/sites/KCCFinance-Reporting/Delte dokumenter/Reporting/03 Annual reporting/APM/2025/"/>
    </mc:Choice>
  </mc:AlternateContent>
  <xr:revisionPtr revIDLastSave="0" documentId="8_{7A380A80-B8AB-4B63-A2CA-1215D68CF0F8}" xr6:coauthVersionLast="47" xr6:coauthVersionMax="47" xr10:uidLastSave="{00000000-0000-0000-0000-000000000000}"/>
  <bookViews>
    <workbookView xWindow="28695" yWindow="-7635" windowWidth="26010" windowHeight="20985" firstSheet="1"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30" i="28" l="1"/>
  <c r="AK156" i="28"/>
  <c r="AK163" i="28" s="1"/>
  <c r="AL156" i="28"/>
  <c r="AL163" i="28" s="1"/>
  <c r="AM156" i="28"/>
  <c r="AM163" i="28" s="1"/>
  <c r="AN156" i="28"/>
  <c r="AN163" i="28" s="1"/>
  <c r="AO156" i="28"/>
  <c r="AO163" i="28" s="1"/>
  <c r="AJ165" i="28"/>
  <c r="AJ164" i="28"/>
  <c r="AJ155" i="28"/>
  <c r="AJ154" i="28"/>
  <c r="AJ153" i="28"/>
  <c r="AJ152" i="28"/>
  <c r="AJ156" i="28" s="1"/>
  <c r="AJ163" i="28" s="1"/>
  <c r="AJ162" i="28"/>
  <c r="AQ155" i="28"/>
  <c r="AQ153" i="28"/>
  <c r="AQ152" i="28"/>
  <c r="AQ156" i="28" s="1"/>
  <c r="AC155" i="28"/>
  <c r="F156" i="28"/>
  <c r="F163" i="28" s="1"/>
  <c r="E156" i="28"/>
  <c r="G156" i="28"/>
  <c r="G163" i="28" s="1"/>
  <c r="D156" i="28"/>
  <c r="D163" i="28" s="1"/>
  <c r="AQ154" i="28"/>
  <c r="AC154" i="28"/>
  <c r="AC156" i="28" s="1"/>
  <c r="AC163" i="28" s="1"/>
  <c r="AC153" i="28"/>
  <c r="AC152" i="28"/>
  <c r="AC162" i="28" l="1"/>
  <c r="AQ168" i="28"/>
  <c r="AQ165" i="28"/>
  <c r="AQ164" i="28"/>
  <c r="AQ163" i="28"/>
  <c r="AQ162" i="28"/>
  <c r="AC164" i="28"/>
  <c r="AC165" i="28"/>
  <c r="AC168" i="28"/>
  <c r="AK166" i="28"/>
  <c r="AK169" i="28" s="1"/>
  <c r="AL166" i="28"/>
  <c r="AL169" i="28" s="1"/>
  <c r="AM166" i="28"/>
  <c r="AM169" i="28" s="1"/>
  <c r="AJ166" i="28"/>
  <c r="AJ169" i="28" s="1"/>
  <c r="AN166" i="28"/>
  <c r="AN169" i="28" s="1"/>
  <c r="AO166" i="28"/>
  <c r="AO169" i="28" s="1"/>
  <c r="D166" i="28"/>
  <c r="D169" i="28" s="1"/>
  <c r="E166" i="28"/>
  <c r="E169" i="28" s="1"/>
  <c r="F166" i="28"/>
  <c r="F169" i="28" s="1"/>
  <c r="AQ166" i="28" l="1"/>
  <c r="AQ169" i="28" s="1"/>
  <c r="AC166" i="28"/>
  <c r="AC169" i="28" s="1"/>
  <c r="G166" i="28"/>
  <c r="G169" i="28" s="1"/>
  <c r="AQ146" i="28"/>
  <c r="AQ136" i="28"/>
  <c r="AQ138" i="28" s="1"/>
  <c r="AQ129" i="28"/>
  <c r="AQ118" i="28"/>
  <c r="AQ103" i="28"/>
  <c r="AQ109" i="28" s="1"/>
  <c r="AQ111" i="28" s="1"/>
  <c r="AQ117" i="28" s="1"/>
  <c r="AQ73" i="28"/>
  <c r="AQ76" i="28" s="1"/>
  <c r="AQ61" i="28"/>
  <c r="AQ64" i="28" s="1"/>
  <c r="AQ52" i="28"/>
  <c r="AQ119" i="28" l="1"/>
  <c r="AQ126" i="28"/>
  <c r="AQ127" i="28" s="1"/>
  <c r="AQ130" i="28" s="1"/>
</calcChain>
</file>

<file path=xl/sharedStrings.xml><?xml version="1.0" encoding="utf-8"?>
<sst xmlns="http://schemas.openxmlformats.org/spreadsheetml/2006/main" count="727" uniqueCount="144">
  <si>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</si>
  <si>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</si>
  <si>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</si>
  <si>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</si>
  <si>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</si>
  <si>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</si>
  <si>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</si>
  <si>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</si>
  <si>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</si>
  <si>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</si>
  <si>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</si>
  <si>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</si>
  <si>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</si>
  <si>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</si>
  <si>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</si>
  <si>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</si>
  <si>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</si>
  <si>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</si>
  <si>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</si>
  <si>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</si>
  <si>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</si>
  <si>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</si>
  <si>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</si>
  <si>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</si>
  <si>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</si>
  <si>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</si>
  <si>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</si>
  <si>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</si>
  <si>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</si>
  <si>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</si>
  <si>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</si>
  <si>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</si>
  <si>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</si>
  <si>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</si>
  <si>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</si>
  <si>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</si>
  <si>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</si>
  <si>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</si>
  <si>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</si>
  <si>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</si>
  <si>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</si>
  <si>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</si>
  <si>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</si>
  <si>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</si>
  <si>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</si>
  <si>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Cash interest cost</t>
  </si>
  <si>
    <t xml:space="preserve">Cash interest cost is used to calculate Adjusted Cash Flow to Equity (ACFE). </t>
  </si>
  <si>
    <t xml:space="preserve">Cash interest costs is the sum of interest costs paid to related parties, interest expense on mortgage debt, interest expense bond and amortization capitalized fees on loans. </t>
  </si>
  <si>
    <t>Adjusted Cash Flow to Equity (ACFE)</t>
  </si>
  <si>
    <t xml:space="preserve">The Group believes reconciliation of ACFE provides useful information for KCC's stakeholders to understand dividend payments in context of the Company's dividend policy.  </t>
  </si>
  <si>
    <t xml:space="preserve">ACFE is calculated as EBITDA substracted by cash interest costs, ordinary debt repayments and dry-docking investments including technical upgrades. Investements in energy efficiency investments are not substracted. </t>
  </si>
  <si>
    <t>Dividends/ACFE</t>
  </si>
  <si>
    <t>Dividends paid out for a period divided by Adjusted Cash flow to Equity.</t>
  </si>
  <si>
    <t>Reconcilation of Alternative Performance Measures</t>
  </si>
  <si>
    <t>KCC Fleet-  Net revenue per on-hire day (TCE earnings)</t>
  </si>
  <si>
    <t>USD thousand</t>
  </si>
  <si>
    <t>Q1 2025</t>
  </si>
  <si>
    <t>Q4 2024</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</si>
  <si>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</si>
  <si>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</si>
  <si>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</si>
  <si>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</si>
  <si>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</si>
  <si>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</si>
  <si>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</si>
  <si>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</si>
  <si>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</si>
  <si>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</si>
  <si>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</si>
  <si>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</si>
  <si>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</si>
  <si>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</si>
  <si>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</si>
  <si>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</si>
  <si>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</si>
  <si>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</si>
  <si>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</si>
  <si>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</si>
  <si>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</si>
  <si>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</si>
  <si>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</si>
  <si>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</si>
  <si>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</si>
  <si>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</si>
  <si>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</si>
  <si>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</si>
  <si>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</si>
  <si>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</si>
  <si>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</si>
  <si>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</si>
  <si>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</si>
  <si>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</si>
  <si>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</si>
  <si>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</si>
  <si>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</si>
  <si>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</si>
  <si>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</si>
  <si>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</si>
  <si>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</si>
  <si>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</si>
  <si>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</si>
  <si>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</si>
  <si>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 xml:space="preserve"> </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</si>
  <si>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</si>
  <si>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</si>
  <si>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</si>
  <si>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</si>
  <si>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</si>
  <si>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</si>
  <si>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</si>
  <si>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</si>
  <si>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</si>
  <si>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</si>
  <si>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</si>
  <si>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</si>
  <si>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</si>
  <si>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</si>
  <si>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</si>
  <si>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</si>
  <si>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</si>
  <si>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</si>
  <si>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</si>
  <si>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</si>
  <si>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</si>
  <si>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</si>
  <si>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</si>
  <si>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</si>
  <si>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</si>
  <si>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</si>
  <si>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</si>
  <si>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</si>
  <si>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</si>
  <si>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</si>
  <si>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</si>
  <si>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</si>
  <si>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</si>
  <si>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Interest paid to related parties</t>
  </si>
  <si>
    <t>Interest expenses mortgage debt</t>
  </si>
  <si>
    <t>Interest expenses bond loan</t>
  </si>
  <si>
    <t>Amortization capitalized fees on loans</t>
  </si>
  <si>
    <t>Ordinary debt repayments</t>
  </si>
  <si>
    <t>Dry-docking cost including techincal upgrades</t>
  </si>
  <si>
    <t>Adusted Cash Flow to Equity (ACFE)</t>
  </si>
  <si>
    <t>Dividends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</si>
</sst>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
    <numFmt numFmtId="167" formatCode="#,##0.000;\(#,##0.000\);\-"/>
  </numFmts>
  <fonts count="13">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86">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6" fontId="0" fillId="0" borderId="0" xfId="0" applyNumberFormat="1"/>
    <xf numFmtId="167" fontId="9" fillId="0" borderId="0" xfId="0" applyNumberFormat="1" applyFont="1"/>
    <xf numFmtId="164" fontId="9" fillId="0" borderId="1" xfId="5" applyNumberFormat="1" applyFont="1" applyFill="1" applyBorder="1"/>
    <xf numFmtId="164" fontId="9" fillId="3" borderId="1" xfId="5" applyNumberFormat="1" applyFont="1" applyFill="1" applyBorder="1"/>
    <xf numFmtId="164" fontId="0" fillId="0" borderId="0" xfId="1" applyNumberFormat="1" applyFont="1"/>
    <xf numFmtId="43" fontId="9" fillId="0" borderId="0" xfId="1" applyFont="1" applyFill="1" applyBorder="1"/>
    <xf numFmtId="10" fontId="9" fillId="5" borderId="0" xfId="1" applyNumberFormat="1" applyFont="1" applyFill="1" applyBorder="1"/>
    <xf numFmtId="10" fontId="9" fillId="5" borderId="0" xfId="5" applyNumberFormat="1" applyFont="1" applyFill="1" applyBorder="1"/>
    <xf numFmtId="0" fontId="11" fillId="0" borderId="3" xfId="0" applyFont="1" applyBorder="1" applyAlignment="1">
      <alignment vertical="top" wrapText="1"/>
    </xf>
    <xf numFmtId="0" fontId="11" fillId="0" borderId="0" xfId="0" applyFont="1" applyAlignment="1">
      <alignment vertical="top"/>
    </xf>
    <xf numFmtId="0" fontId="11" fillId="0" borderId="0" xfId="0" applyFont="1" applyAlignment="1">
      <alignment vertical="center"/>
    </xf>
    <xf numFmtId="0" fontId="11" fillId="0" borderId="0" xfId="0" applyFont="1" applyAlignment="1">
      <alignmen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cellXfs>
  <cellStyles count="9">
    <cellStyle name="Comma 2" xfId="6" xr:uid="{04D54D9D-6552-4596-A25A-6019253B822B}"/>
    <cellStyle name="Komma" xfId="1" builtinId="3"/>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ros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52425" y="257175"/>
          <a:ext cx="2000250" cy="268102"/>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76225" y="200025"/>
          <a:ext cx="2000250" cy="268102"/>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31"/>
  <sheetViews>
    <sheetView showGridLines="0" topLeftCell="A16" workbookViewId="0">
      <selection activeCell="D29" sqref="D29"/>
    </sheetView>
  </sheetViews>
  <sheetFormatPr defaultRowHeight="14.45"/>
  <cols>
    <col min="1" max="1" width="3.85546875" customWidth="1"/>
    <col min="2" max="2" width="44.140625" customWidth="1"/>
    <col min="3" max="3" width="63.7109375" customWidth="1"/>
    <col min="4" max="4" width="63.5703125" customWidth="1"/>
    <col min="5" max="10" width="10.5703125" customWidth="1"/>
    <col min="11" max="11" width="1.85546875" customWidth="1"/>
    <col min="12" max="12" width="2.42578125" customWidth="1"/>
    <col min="13" max="13" width="11" bestFit="1" customWidth="1"/>
  </cols>
  <sheetData>
    <row r="1" spans="2:4" ht="27" customHeight="1"/>
    <row r="4" spans="2:4" ht="7.5" customHeight="1"/>
    <row r="5" spans="2:4" ht="18" customHeight="1">
      <c r="B5" s="2" t="s">
        <v>0</v>
      </c>
    </row>
    <row r="6" spans="2:4" ht="6.75" customHeight="1"/>
    <row r="7" spans="2:4">
      <c r="B7" s="84" t="s">
        <v>1</v>
      </c>
      <c r="C7" s="84"/>
      <c r="D7" s="84"/>
    </row>
    <row r="8" spans="2:4" ht="31.5" customHeight="1">
      <c r="B8" s="84"/>
      <c r="C8" s="84"/>
      <c r="D8" s="84"/>
    </row>
    <row r="10" spans="2:4">
      <c r="B10" s="13" t="s">
        <v>2</v>
      </c>
      <c r="C10" s="13" t="s">
        <v>3</v>
      </c>
      <c r="D10" s="13" t="s">
        <v>4</v>
      </c>
    </row>
    <row r="11" spans="2:4" ht="3" customHeight="1">
      <c r="B11" s="16"/>
      <c r="C11" s="16"/>
      <c r="D11" s="16"/>
    </row>
    <row r="12" spans="2:4" ht="42" customHeight="1">
      <c r="B12" s="12" t="s">
        <v>5</v>
      </c>
      <c r="C12" s="82" t="s">
        <v>6</v>
      </c>
      <c r="D12" s="82" t="s">
        <v>7</v>
      </c>
    </row>
    <row r="13" spans="2:4" ht="42" customHeight="1">
      <c r="B13" s="11" t="s">
        <v>8</v>
      </c>
      <c r="C13" s="85"/>
      <c r="D13" s="85"/>
    </row>
    <row r="14" spans="2:4" ht="57" customHeight="1">
      <c r="B14" s="11" t="s">
        <v>9</v>
      </c>
      <c r="C14" s="83"/>
      <c r="D14" s="83"/>
    </row>
    <row r="15" spans="2:4" ht="24" customHeight="1">
      <c r="B15" s="11" t="s">
        <v>10</v>
      </c>
      <c r="C15" s="82" t="s">
        <v>11</v>
      </c>
      <c r="D15" s="82" t="s">
        <v>12</v>
      </c>
    </row>
    <row r="16" spans="2:4" ht="27" customHeight="1">
      <c r="B16" s="11" t="s">
        <v>13</v>
      </c>
      <c r="C16" s="85"/>
      <c r="D16" s="85"/>
    </row>
    <row r="17" spans="2:4" ht="24" customHeight="1">
      <c r="B17" s="11" t="s">
        <v>14</v>
      </c>
      <c r="C17" s="83"/>
      <c r="D17" s="83"/>
    </row>
    <row r="18" spans="2:4" ht="47.25" customHeight="1">
      <c r="B18" s="11" t="s">
        <v>15</v>
      </c>
      <c r="C18" s="12" t="s">
        <v>16</v>
      </c>
      <c r="D18" s="12" t="s">
        <v>17</v>
      </c>
    </row>
    <row r="19" spans="2:4" ht="60" customHeight="1">
      <c r="B19" s="14" t="s">
        <v>18</v>
      </c>
      <c r="C19" s="15" t="s">
        <v>19</v>
      </c>
      <c r="D19" s="15" t="s">
        <v>20</v>
      </c>
    </row>
    <row r="20" spans="2:4" ht="65.25" customHeight="1">
      <c r="B20" s="11" t="s">
        <v>21</v>
      </c>
      <c r="C20" s="12" t="s">
        <v>22</v>
      </c>
      <c r="D20" s="12" t="s">
        <v>23</v>
      </c>
    </row>
    <row r="21" spans="2:4" ht="48.75" customHeight="1">
      <c r="B21" s="11" t="s">
        <v>24</v>
      </c>
      <c r="C21" s="12" t="s">
        <v>25</v>
      </c>
      <c r="D21" s="12" t="s">
        <v>26</v>
      </c>
    </row>
    <row r="22" spans="2:4" ht="35.25" customHeight="1">
      <c r="B22" s="11" t="s">
        <v>27</v>
      </c>
      <c r="C22" s="12" t="s">
        <v>28</v>
      </c>
      <c r="D22" s="12" t="s">
        <v>29</v>
      </c>
    </row>
    <row r="23" spans="2:4" ht="32.25" customHeight="1">
      <c r="B23" s="11" t="s">
        <v>30</v>
      </c>
      <c r="C23" s="12" t="s">
        <v>31</v>
      </c>
      <c r="D23" s="12" t="s">
        <v>32</v>
      </c>
    </row>
    <row r="24" spans="2:4" ht="33" customHeight="1">
      <c r="B24" s="11" t="s">
        <v>33</v>
      </c>
      <c r="C24" s="12" t="s">
        <v>34</v>
      </c>
      <c r="D24" s="12" t="s">
        <v>35</v>
      </c>
    </row>
    <row r="25" spans="2:4" ht="51.95">
      <c r="B25" s="11" t="s">
        <v>36</v>
      </c>
      <c r="C25" s="12" t="s">
        <v>37</v>
      </c>
      <c r="D25" s="12" t="s">
        <v>38</v>
      </c>
    </row>
    <row r="26" spans="2:4" ht="26.1">
      <c r="B26" s="11" t="s">
        <v>39</v>
      </c>
      <c r="C26" s="12" t="s">
        <v>40</v>
      </c>
      <c r="D26" s="12" t="s">
        <v>41</v>
      </c>
    </row>
    <row r="27" spans="2:4" ht="33" customHeight="1">
      <c r="B27" s="11" t="s">
        <v>42</v>
      </c>
      <c r="C27" s="12" t="s">
        <v>43</v>
      </c>
      <c r="D27" s="12" t="s">
        <v>44</v>
      </c>
    </row>
    <row r="28" spans="2:4" ht="42.75" customHeight="1">
      <c r="B28" s="11" t="s">
        <v>45</v>
      </c>
      <c r="C28" s="78" t="s">
        <v>46</v>
      </c>
      <c r="D28" s="12" t="s">
        <v>47</v>
      </c>
    </row>
    <row r="29" spans="2:4" ht="46.5" customHeight="1">
      <c r="B29" s="11" t="s">
        <v>48</v>
      </c>
      <c r="C29" s="82" t="s">
        <v>49</v>
      </c>
      <c r="D29" s="12" t="s">
        <v>50</v>
      </c>
    </row>
    <row r="30" spans="2:4" ht="26.25" customHeight="1">
      <c r="B30" s="11" t="s">
        <v>51</v>
      </c>
      <c r="C30" s="83"/>
      <c r="D30" s="12" t="s">
        <v>52</v>
      </c>
    </row>
    <row r="31" spans="2:4">
      <c r="B31" s="79"/>
      <c r="C31" s="80"/>
      <c r="D31" s="81"/>
    </row>
  </sheetData>
  <mergeCells count="6">
    <mergeCell ref="C29:C30"/>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BA178"/>
  <sheetViews>
    <sheetView showGridLines="0" tabSelected="1" zoomScale="98" zoomScaleNormal="98" zoomScaleSheetLayoutView="100" workbookViewId="0">
      <pane xSplit="2" topLeftCell="C1" activePane="topRight" state="frozen"/>
      <selection pane="topRight" activeCell="E40" sqref="E40"/>
      <selection activeCell="H8" sqref="H8"/>
    </sheetView>
  </sheetViews>
  <sheetFormatPr defaultRowHeight="14.45" outlineLevelCol="1"/>
  <cols>
    <col min="1" max="1" width="3.28515625" customWidth="1"/>
    <col min="2" max="2" width="65.28515625" customWidth="1"/>
    <col min="3" max="7" width="11.28515625" customWidth="1"/>
    <col min="8" max="8" width="13" customWidth="1"/>
    <col min="9" max="15" width="11.28515625" customWidth="1"/>
    <col min="16" max="26" width="11.28515625" hidden="1" customWidth="1" outlineLevel="1"/>
    <col min="27" max="27" width="11.7109375" hidden="1" customWidth="1" outlineLevel="1"/>
    <col min="28" max="28" width="3.7109375" customWidth="1" collapsed="1"/>
    <col min="29" max="34" width="11.28515625" customWidth="1"/>
    <col min="35" max="35" width="6.140625" customWidth="1"/>
    <col min="36" max="41" width="11.28515625" customWidth="1"/>
    <col min="42" max="42" width="4.140625" customWidth="1"/>
    <col min="43" max="44" width="11.28515625" customWidth="1"/>
    <col min="45" max="45" width="12.140625" customWidth="1"/>
    <col min="46" max="46" width="12.140625" bestFit="1" customWidth="1"/>
    <col min="47" max="47" width="12.140625" customWidth="1"/>
    <col min="48" max="48" width="13.28515625" customWidth="1"/>
  </cols>
  <sheetData>
    <row r="1" spans="2:48" ht="15.75" customHeight="1"/>
    <row r="2" spans="2:48">
      <c r="AJ2" s="43"/>
    </row>
    <row r="3" spans="2:48">
      <c r="AJ3" s="43"/>
    </row>
    <row r="4" spans="2:48" ht="7.5" customHeight="1">
      <c r="AJ4" s="43"/>
    </row>
    <row r="5" spans="2:48" ht="18" customHeight="1">
      <c r="B5" s="2" t="s">
        <v>53</v>
      </c>
      <c r="C5" s="2"/>
      <c r="D5" s="2"/>
      <c r="E5" s="2"/>
      <c r="F5" s="2"/>
      <c r="G5" s="2"/>
      <c r="H5" s="2"/>
      <c r="I5" s="2"/>
      <c r="J5" s="43"/>
      <c r="K5" s="43"/>
      <c r="N5" s="65"/>
      <c r="O5" s="69"/>
      <c r="AJ5" s="43"/>
      <c r="AN5" s="43"/>
      <c r="AQ5" s="2"/>
      <c r="AR5" s="2"/>
    </row>
    <row r="6" spans="2:48">
      <c r="C6" s="43"/>
      <c r="D6" s="43"/>
      <c r="E6" s="43"/>
      <c r="F6" s="43"/>
      <c r="G6" s="43"/>
      <c r="H6" s="43"/>
      <c r="I6" s="43"/>
      <c r="J6" s="43"/>
      <c r="K6" s="43"/>
      <c r="L6" s="43"/>
      <c r="M6" s="43"/>
      <c r="N6" s="43"/>
      <c r="O6" s="43"/>
      <c r="P6" s="43"/>
      <c r="Q6" s="43"/>
      <c r="R6" s="43"/>
      <c r="S6" s="43"/>
      <c r="T6" s="43"/>
      <c r="U6" s="43"/>
      <c r="V6" s="43"/>
      <c r="W6" s="43"/>
      <c r="X6" s="43"/>
      <c r="Y6" s="43"/>
      <c r="Z6" s="43"/>
      <c r="AA6" s="43"/>
      <c r="AC6" s="55"/>
      <c r="AD6" s="55"/>
      <c r="AE6" s="43"/>
      <c r="AF6" s="43"/>
      <c r="AG6" s="43"/>
      <c r="AH6" s="43"/>
      <c r="AI6" s="43"/>
      <c r="AJ6" s="43"/>
      <c r="AK6" s="43"/>
      <c r="AL6" s="43"/>
      <c r="AM6" s="43"/>
      <c r="AN6" s="43"/>
      <c r="AO6" s="43"/>
      <c r="AP6" s="43"/>
      <c r="AQ6" s="43"/>
      <c r="AR6" s="43"/>
      <c r="AS6" s="43"/>
      <c r="AT6" s="43"/>
      <c r="AU6" s="55"/>
      <c r="AV6" s="43"/>
    </row>
    <row r="7" spans="2:48">
      <c r="B7" s="1" t="s">
        <v>54</v>
      </c>
      <c r="C7" s="43"/>
      <c r="D7" s="43"/>
      <c r="E7" s="43"/>
      <c r="F7" s="43"/>
      <c r="G7" s="43"/>
      <c r="H7" s="43"/>
      <c r="I7" s="43"/>
      <c r="J7" s="43"/>
      <c r="K7" s="43"/>
      <c r="L7" s="43"/>
      <c r="M7" s="43"/>
      <c r="N7" s="43"/>
      <c r="O7" s="43"/>
      <c r="P7" s="43"/>
      <c r="Q7" s="43"/>
      <c r="R7" s="43"/>
      <c r="S7" s="43"/>
      <c r="T7" s="43"/>
      <c r="U7" s="43"/>
      <c r="V7" s="43"/>
      <c r="W7" s="43"/>
      <c r="X7" s="43"/>
      <c r="Y7" s="43"/>
      <c r="Z7" s="43"/>
      <c r="AA7" s="43"/>
      <c r="AC7" s="43"/>
      <c r="AD7" s="43"/>
      <c r="AE7" s="43"/>
      <c r="AF7" s="43"/>
      <c r="AG7" s="43"/>
      <c r="AH7" s="43"/>
      <c r="AI7" s="43"/>
      <c r="AJ7" s="43"/>
      <c r="AK7" s="43"/>
      <c r="AL7" s="43"/>
      <c r="AM7" s="43"/>
      <c r="AN7" s="43"/>
      <c r="AO7" s="43"/>
      <c r="AP7" s="43"/>
      <c r="AQ7" s="43"/>
      <c r="AR7" s="43"/>
      <c r="AS7" s="43"/>
      <c r="AT7" s="43"/>
      <c r="AU7" s="43"/>
      <c r="AV7" s="43"/>
    </row>
    <row r="8" spans="2:48">
      <c r="B8" s="24" t="s">
        <v>55</v>
      </c>
      <c r="C8" s="25" t="s">
        <v>56</v>
      </c>
      <c r="D8" s="25" t="s">
        <v>57</v>
      </c>
      <c r="E8" s="25" t="s">
        <v>58</v>
      </c>
      <c r="F8" s="25" t="s">
        <v>59</v>
      </c>
      <c r="G8" s="25" t="s">
        <v>60</v>
      </c>
      <c r="H8" s="25" t="s">
        <v>61</v>
      </c>
      <c r="I8" s="25" t="s">
        <v>62</v>
      </c>
      <c r="J8" s="25" t="s">
        <v>63</v>
      </c>
      <c r="K8" s="25" t="s">
        <v>64</v>
      </c>
      <c r="L8" s="25" t="s">
        <v>65</v>
      </c>
      <c r="M8" s="25" t="s">
        <v>66</v>
      </c>
      <c r="N8" s="25" t="s">
        <v>67</v>
      </c>
      <c r="O8" s="25" t="s">
        <v>68</v>
      </c>
      <c r="P8" s="25" t="s">
        <v>69</v>
      </c>
      <c r="Q8" s="25" t="s">
        <v>70</v>
      </c>
      <c r="R8" s="25" t="s">
        <v>71</v>
      </c>
      <c r="S8" s="25" t="s">
        <v>72</v>
      </c>
      <c r="T8" s="25" t="s">
        <v>73</v>
      </c>
      <c r="U8" s="25" t="s">
        <v>74</v>
      </c>
      <c r="V8" s="25" t="s">
        <v>75</v>
      </c>
      <c r="W8" s="25" t="s">
        <v>76</v>
      </c>
      <c r="X8" s="25" t="s">
        <v>77</v>
      </c>
      <c r="Y8" s="25" t="s">
        <v>78</v>
      </c>
      <c r="Z8" s="25" t="s">
        <v>79</v>
      </c>
      <c r="AA8" s="25" t="s">
        <v>80</v>
      </c>
      <c r="AC8" s="25" t="s">
        <v>81</v>
      </c>
      <c r="AD8" s="25" t="s">
        <v>82</v>
      </c>
      <c r="AE8" s="25" t="s">
        <v>83</v>
      </c>
      <c r="AF8" s="25" t="s">
        <v>84</v>
      </c>
      <c r="AG8" s="25" t="s">
        <v>85</v>
      </c>
      <c r="AH8" s="25" t="s">
        <v>86</v>
      </c>
      <c r="AJ8" s="25">
        <v>2024</v>
      </c>
      <c r="AK8" s="25">
        <v>2023</v>
      </c>
      <c r="AL8" s="25">
        <v>2022</v>
      </c>
      <c r="AM8" s="25">
        <v>2021</v>
      </c>
      <c r="AN8" s="25">
        <v>2020</v>
      </c>
      <c r="AO8" s="25">
        <v>2019</v>
      </c>
      <c r="AQ8" s="25" t="s">
        <v>87</v>
      </c>
      <c r="AR8" s="25" t="s">
        <v>88</v>
      </c>
      <c r="AS8" s="25" t="s">
        <v>89</v>
      </c>
      <c r="AT8" s="25" t="s">
        <v>90</v>
      </c>
      <c r="AU8" s="25" t="s">
        <v>91</v>
      </c>
      <c r="AV8" s="25" t="s">
        <v>92</v>
      </c>
    </row>
    <row r="9" spans="2:48" ht="0.75" customHeight="1">
      <c r="B9" s="3"/>
      <c r="C9" s="3"/>
      <c r="D9" s="3"/>
      <c r="E9" s="3"/>
      <c r="F9" s="3"/>
      <c r="G9" s="3"/>
      <c r="H9" s="3"/>
      <c r="I9" s="3"/>
      <c r="J9" s="3"/>
      <c r="K9" s="3"/>
      <c r="L9" s="3"/>
      <c r="M9" s="3"/>
      <c r="N9" s="3"/>
      <c r="O9" s="3"/>
      <c r="P9" s="3"/>
      <c r="Q9" s="3"/>
      <c r="R9" s="3"/>
      <c r="S9" s="3"/>
      <c r="T9" s="3"/>
      <c r="U9" s="3"/>
      <c r="V9" s="3"/>
      <c r="W9" s="3"/>
      <c r="X9" s="3"/>
      <c r="Y9" s="3"/>
      <c r="Z9" s="3"/>
      <c r="AA9" s="3"/>
      <c r="AC9" s="3"/>
      <c r="AD9" s="3"/>
      <c r="AE9" s="3"/>
      <c r="AF9" s="3"/>
      <c r="AG9" s="3"/>
      <c r="AH9" s="3"/>
      <c r="AJ9" s="3"/>
      <c r="AK9" s="3"/>
      <c r="AL9" s="3"/>
      <c r="AM9" s="3"/>
      <c r="AN9" s="3"/>
      <c r="AO9" s="3"/>
      <c r="AQ9" s="3"/>
      <c r="AR9" s="3"/>
      <c r="AS9" s="3"/>
      <c r="AT9" s="3"/>
      <c r="AU9" s="3"/>
      <c r="AV9" s="3"/>
    </row>
    <row r="10" spans="2:48" s="17" customFormat="1" ht="13.5" customHeight="1">
      <c r="B10" s="17" t="s">
        <v>93</v>
      </c>
      <c r="C10" s="28">
        <v>30912</v>
      </c>
      <c r="D10" s="22">
        <v>37505</v>
      </c>
      <c r="E10" s="22">
        <v>48768</v>
      </c>
      <c r="F10" s="22">
        <v>52303</v>
      </c>
      <c r="G10" s="22">
        <v>53365</v>
      </c>
      <c r="H10" s="22">
        <v>53110</v>
      </c>
      <c r="I10" s="22">
        <v>43796.313000000002</v>
      </c>
      <c r="J10" s="22">
        <v>44529</v>
      </c>
      <c r="K10" s="22">
        <v>55369</v>
      </c>
      <c r="L10" s="22">
        <v>44383</v>
      </c>
      <c r="M10" s="22">
        <v>48787</v>
      </c>
      <c r="N10" s="22">
        <v>41312</v>
      </c>
      <c r="O10" s="22">
        <v>30143</v>
      </c>
      <c r="P10" s="22">
        <v>34556</v>
      </c>
      <c r="Q10" s="22">
        <v>31850</v>
      </c>
      <c r="R10" s="22">
        <v>28334</v>
      </c>
      <c r="S10" s="51">
        <v>21128</v>
      </c>
      <c r="T10" s="22">
        <v>22871</v>
      </c>
      <c r="U10" s="22">
        <v>20358</v>
      </c>
      <c r="V10" s="22">
        <v>25506</v>
      </c>
      <c r="W10" s="22">
        <v>22403</v>
      </c>
      <c r="X10" s="22">
        <v>18826</v>
      </c>
      <c r="Y10" s="22">
        <v>16571</v>
      </c>
      <c r="Z10" s="22">
        <v>12607</v>
      </c>
      <c r="AA10" s="22">
        <v>13326</v>
      </c>
      <c r="AC10" s="22">
        <v>105669</v>
      </c>
      <c r="AD10" s="22">
        <v>99899</v>
      </c>
      <c r="AE10" s="22">
        <v>71449</v>
      </c>
      <c r="AF10" s="22">
        <v>49462</v>
      </c>
      <c r="AG10" s="22">
        <v>47909</v>
      </c>
      <c r="AH10" s="22">
        <v>25933</v>
      </c>
      <c r="AJ10" s="28">
        <v>191940</v>
      </c>
      <c r="AK10" s="22">
        <v>196805</v>
      </c>
      <c r="AL10" s="22">
        <v>164620</v>
      </c>
      <c r="AM10" s="22">
        <v>115868</v>
      </c>
      <c r="AN10" s="22">
        <v>91139</v>
      </c>
      <c r="AO10" s="22">
        <v>61327</v>
      </c>
      <c r="AQ10" s="22">
        <v>154437</v>
      </c>
      <c r="AR10" s="22">
        <v>143714</v>
      </c>
      <c r="AS10" s="22">
        <v>120237</v>
      </c>
      <c r="AT10" s="22">
        <v>81312</v>
      </c>
      <c r="AU10" s="22">
        <v>68267</v>
      </c>
      <c r="AV10" s="22">
        <v>42503</v>
      </c>
    </row>
    <row r="11" spans="2:48" s="17" customFormat="1" ht="12">
      <c r="B11" s="17" t="s">
        <v>94</v>
      </c>
      <c r="C11" s="28">
        <v>0</v>
      </c>
      <c r="D11" s="22">
        <v>0</v>
      </c>
      <c r="E11" s="22">
        <v>0</v>
      </c>
      <c r="F11" s="22">
        <v>0</v>
      </c>
      <c r="G11" s="22">
        <v>0</v>
      </c>
      <c r="H11" s="22">
        <v>0</v>
      </c>
      <c r="I11" s="22">
        <v>0</v>
      </c>
      <c r="J11" s="22">
        <v>0</v>
      </c>
      <c r="K11" s="22">
        <v>0</v>
      </c>
      <c r="L11" s="22">
        <v>271</v>
      </c>
      <c r="M11" s="22">
        <v>-332</v>
      </c>
      <c r="N11" s="22">
        <v>-340</v>
      </c>
      <c r="O11" s="22">
        <v>0</v>
      </c>
      <c r="P11" s="22">
        <v>0</v>
      </c>
      <c r="Q11" s="22">
        <v>0</v>
      </c>
      <c r="R11" s="22">
        <v>-482</v>
      </c>
      <c r="S11" s="22">
        <v>0</v>
      </c>
      <c r="T11" s="22">
        <v>0</v>
      </c>
      <c r="U11" s="22">
        <v>0</v>
      </c>
      <c r="V11" s="22">
        <v>-134</v>
      </c>
      <c r="W11" s="22">
        <v>0</v>
      </c>
      <c r="X11" s="22">
        <v>0</v>
      </c>
      <c r="Y11" s="22">
        <v>0</v>
      </c>
      <c r="Z11" s="22">
        <v>0</v>
      </c>
      <c r="AA11" s="22">
        <v>0</v>
      </c>
      <c r="AC11" s="22">
        <v>0</v>
      </c>
      <c r="AD11" s="22">
        <v>0</v>
      </c>
      <c r="AE11" s="22">
        <v>-340</v>
      </c>
      <c r="AF11" s="22">
        <v>-482</v>
      </c>
      <c r="AG11" s="22">
        <v>0</v>
      </c>
      <c r="AH11" s="22">
        <v>0</v>
      </c>
      <c r="AJ11" s="28"/>
      <c r="AK11" s="22">
        <v>0</v>
      </c>
      <c r="AL11" s="22">
        <v>-396</v>
      </c>
      <c r="AM11" s="22">
        <v>-482</v>
      </c>
      <c r="AN11" s="22">
        <v>-134</v>
      </c>
      <c r="AO11" s="22">
        <v>0</v>
      </c>
      <c r="AQ11" s="22">
        <v>0</v>
      </c>
      <c r="AR11" s="22">
        <v>0</v>
      </c>
      <c r="AS11" s="22">
        <v>-672</v>
      </c>
      <c r="AT11" s="22">
        <v>-482</v>
      </c>
      <c r="AU11" s="19">
        <v>-134</v>
      </c>
      <c r="AV11" s="22">
        <v>0</v>
      </c>
    </row>
    <row r="12" spans="2:48" s="17" customFormat="1" ht="12">
      <c r="B12" s="18" t="s">
        <v>95</v>
      </c>
      <c r="C12" s="29">
        <v>0</v>
      </c>
      <c r="D12" s="20">
        <v>0</v>
      </c>
      <c r="E12" s="20">
        <v>0</v>
      </c>
      <c r="F12" s="20">
        <v>0</v>
      </c>
      <c r="G12" s="20">
        <v>0</v>
      </c>
      <c r="H12" s="20">
        <v>0</v>
      </c>
      <c r="I12" s="20">
        <v>0</v>
      </c>
      <c r="J12" s="20">
        <v>0</v>
      </c>
      <c r="K12" s="20">
        <v>0</v>
      </c>
      <c r="L12" s="20">
        <v>0</v>
      </c>
      <c r="M12" s="20">
        <v>0</v>
      </c>
      <c r="N12" s="20">
        <v>0</v>
      </c>
      <c r="O12" s="20">
        <v>0</v>
      </c>
      <c r="P12" s="20">
        <v>-478</v>
      </c>
      <c r="Q12" s="20">
        <v>381</v>
      </c>
      <c r="R12" s="20">
        <v>233</v>
      </c>
      <c r="S12" s="20">
        <v>256</v>
      </c>
      <c r="T12" s="20">
        <v>-99</v>
      </c>
      <c r="U12" s="20">
        <v>-370</v>
      </c>
      <c r="V12" s="20">
        <v>-15</v>
      </c>
      <c r="W12" s="20">
        <v>-259</v>
      </c>
      <c r="X12" s="20">
        <v>818</v>
      </c>
      <c r="Y12" s="20">
        <v>-354</v>
      </c>
      <c r="Z12" s="20">
        <v>237</v>
      </c>
      <c r="AA12" s="20">
        <v>-28</v>
      </c>
      <c r="AC12" s="20">
        <v>0</v>
      </c>
      <c r="AD12" s="20">
        <v>0</v>
      </c>
      <c r="AE12" s="20">
        <v>0</v>
      </c>
      <c r="AF12" s="20">
        <v>487</v>
      </c>
      <c r="AG12" s="20">
        <v>-276</v>
      </c>
      <c r="AH12" s="20">
        <v>209</v>
      </c>
      <c r="AJ12" s="29"/>
      <c r="AK12" s="20">
        <v>0</v>
      </c>
      <c r="AL12" s="20">
        <v>0</v>
      </c>
      <c r="AM12" s="20">
        <v>390</v>
      </c>
      <c r="AN12" s="20">
        <v>-746</v>
      </c>
      <c r="AO12" s="20">
        <v>695</v>
      </c>
      <c r="AQ12" s="20">
        <v>0</v>
      </c>
      <c r="AR12" s="20">
        <v>0</v>
      </c>
      <c r="AS12" s="20">
        <v>0</v>
      </c>
      <c r="AT12" s="20">
        <v>869</v>
      </c>
      <c r="AU12" s="20">
        <v>-647</v>
      </c>
      <c r="AV12" s="20">
        <v>-113</v>
      </c>
    </row>
    <row r="13" spans="2:48" s="17" customFormat="1" ht="12">
      <c r="B13" s="4" t="s">
        <v>96</v>
      </c>
      <c r="C13" s="27">
        <v>30912</v>
      </c>
      <c r="D13" s="26">
        <v>37505</v>
      </c>
      <c r="E13" s="26">
        <v>48768</v>
      </c>
      <c r="F13" s="26">
        <v>52303</v>
      </c>
      <c r="G13" s="26">
        <v>53365</v>
      </c>
      <c r="H13" s="26">
        <v>53110</v>
      </c>
      <c r="I13" s="26">
        <v>43796.313000000002</v>
      </c>
      <c r="J13" s="26">
        <v>44529</v>
      </c>
      <c r="K13" s="26">
        <v>55369</v>
      </c>
      <c r="L13" s="44">
        <v>44654</v>
      </c>
      <c r="M13" s="44">
        <v>48455</v>
      </c>
      <c r="N13" s="44">
        <v>40972</v>
      </c>
      <c r="O13" s="26">
        <v>30143</v>
      </c>
      <c r="P13" s="44">
        <v>34078</v>
      </c>
      <c r="Q13" s="44">
        <v>32231</v>
      </c>
      <c r="R13" s="44">
        <v>28085</v>
      </c>
      <c r="S13" s="44">
        <v>21383</v>
      </c>
      <c r="T13" s="44">
        <v>22772</v>
      </c>
      <c r="U13" s="44">
        <v>19988</v>
      </c>
      <c r="V13" s="44">
        <v>25357</v>
      </c>
      <c r="W13" s="44">
        <v>22144</v>
      </c>
      <c r="X13" s="44">
        <v>19644</v>
      </c>
      <c r="Y13" s="44">
        <v>16217</v>
      </c>
      <c r="Z13" s="44">
        <v>12844</v>
      </c>
      <c r="AA13" s="44">
        <v>13298</v>
      </c>
      <c r="AC13" s="44">
        <v>105669</v>
      </c>
      <c r="AD13" s="44">
        <v>99899</v>
      </c>
      <c r="AE13" s="44">
        <v>71109</v>
      </c>
      <c r="AF13" s="44">
        <v>49466</v>
      </c>
      <c r="AG13" s="44">
        <v>47633</v>
      </c>
      <c r="AH13" s="44">
        <v>26142</v>
      </c>
      <c r="AJ13" s="27">
        <v>191940</v>
      </c>
      <c r="AK13" s="52">
        <v>196805</v>
      </c>
      <c r="AL13" s="52">
        <v>164224</v>
      </c>
      <c r="AM13" s="44">
        <v>115776</v>
      </c>
      <c r="AN13" s="44">
        <v>90259</v>
      </c>
      <c r="AO13" s="44">
        <v>62022</v>
      </c>
      <c r="AQ13" s="44">
        <v>154437</v>
      </c>
      <c r="AR13" s="44">
        <v>143714</v>
      </c>
      <c r="AS13" s="44">
        <v>119564</v>
      </c>
      <c r="AT13" s="44">
        <v>81698</v>
      </c>
      <c r="AU13" s="44">
        <v>67486</v>
      </c>
      <c r="AV13" s="44">
        <v>42390</v>
      </c>
    </row>
    <row r="14" spans="2:48" s="17" customFormat="1" ht="9.75" customHeight="1">
      <c r="C14" s="28"/>
      <c r="D14" s="22"/>
      <c r="E14" s="22"/>
      <c r="F14" s="22"/>
      <c r="G14" s="22"/>
      <c r="H14" s="22"/>
      <c r="I14" s="22"/>
      <c r="J14" s="22"/>
      <c r="K14" s="22"/>
      <c r="L14" s="22"/>
      <c r="M14" s="22"/>
      <c r="N14" s="22"/>
      <c r="O14" s="22"/>
      <c r="P14" s="22"/>
      <c r="Q14" s="22"/>
      <c r="R14" s="22"/>
      <c r="S14" s="22"/>
      <c r="T14" s="22"/>
      <c r="U14" s="22"/>
      <c r="V14" s="22"/>
      <c r="W14" s="22"/>
      <c r="X14" s="22"/>
      <c r="Y14" s="22"/>
      <c r="Z14" s="22"/>
      <c r="AA14" s="22"/>
      <c r="AC14" s="22"/>
      <c r="AD14" s="22"/>
      <c r="AE14" s="22"/>
      <c r="AF14" s="22"/>
      <c r="AG14" s="22"/>
      <c r="AH14" s="22"/>
      <c r="AJ14" s="28"/>
      <c r="AK14" s="22"/>
      <c r="AL14" s="22"/>
      <c r="AM14" s="22"/>
      <c r="AN14" s="22"/>
      <c r="AO14" s="22"/>
      <c r="AQ14" s="22"/>
      <c r="AR14" s="22"/>
      <c r="AS14" s="22"/>
      <c r="AT14" s="22"/>
      <c r="AU14" s="22"/>
      <c r="AV14" s="22"/>
    </row>
    <row r="15" spans="2:48" s="17" customFormat="1" ht="12">
      <c r="B15" s="18" t="s">
        <v>97</v>
      </c>
      <c r="C15" s="29">
        <v>1380</v>
      </c>
      <c r="D15" s="20">
        <v>1314.7</v>
      </c>
      <c r="E15" s="20">
        <v>1432</v>
      </c>
      <c r="F15" s="45">
        <v>1363</v>
      </c>
      <c r="G15" s="45">
        <v>1317</v>
      </c>
      <c r="H15" s="45">
        <v>1442</v>
      </c>
      <c r="I15" s="45">
        <v>1359.6</v>
      </c>
      <c r="J15" s="45">
        <v>1393.5</v>
      </c>
      <c r="K15" s="45">
        <v>1430</v>
      </c>
      <c r="L15" s="45">
        <v>1416</v>
      </c>
      <c r="M15" s="45">
        <v>1349</v>
      </c>
      <c r="N15" s="45">
        <v>1355</v>
      </c>
      <c r="O15" s="45">
        <v>1397</v>
      </c>
      <c r="P15" s="45">
        <v>1443</v>
      </c>
      <c r="Q15" s="45">
        <v>1469</v>
      </c>
      <c r="R15" s="45">
        <v>1368</v>
      </c>
      <c r="S15" s="45">
        <v>1244</v>
      </c>
      <c r="T15" s="45">
        <v>1162</v>
      </c>
      <c r="U15" s="45">
        <v>984</v>
      </c>
      <c r="V15" s="45">
        <v>1071</v>
      </c>
      <c r="W15" s="45">
        <v>1083</v>
      </c>
      <c r="X15" s="45">
        <v>1037</v>
      </c>
      <c r="Y15" s="45">
        <v>895</v>
      </c>
      <c r="Z15" s="45">
        <v>865</v>
      </c>
      <c r="AA15" s="45">
        <v>838</v>
      </c>
      <c r="AC15" s="45">
        <v>2680</v>
      </c>
      <c r="AD15" s="45">
        <v>2823.5</v>
      </c>
      <c r="AE15" s="45">
        <v>2752</v>
      </c>
      <c r="AF15" s="45">
        <v>2612</v>
      </c>
      <c r="AG15" s="45">
        <v>2154</v>
      </c>
      <c r="AH15" s="45">
        <v>1703</v>
      </c>
      <c r="AJ15" s="29">
        <v>5426.7</v>
      </c>
      <c r="AK15" s="45">
        <v>5626</v>
      </c>
      <c r="AL15" s="45">
        <v>5518</v>
      </c>
      <c r="AM15" s="45">
        <v>5523</v>
      </c>
      <c r="AN15" s="45">
        <v>4300</v>
      </c>
      <c r="AO15" s="45">
        <v>3636</v>
      </c>
      <c r="AQ15" s="45">
        <v>4112</v>
      </c>
      <c r="AR15" s="45">
        <v>4183.4754166666662</v>
      </c>
      <c r="AS15" s="45">
        <v>4101</v>
      </c>
      <c r="AT15" s="45">
        <v>4080</v>
      </c>
      <c r="AU15" s="45">
        <v>3138</v>
      </c>
      <c r="AV15" s="45">
        <v>2599</v>
      </c>
    </row>
    <row r="16" spans="2:48" s="17" customFormat="1" ht="12">
      <c r="B16" s="5" t="s">
        <v>98</v>
      </c>
      <c r="C16" s="9">
        <v>22400</v>
      </c>
      <c r="D16" s="8">
        <v>28527</v>
      </c>
      <c r="E16" s="8">
        <v>34052</v>
      </c>
      <c r="F16" s="8">
        <v>38376</v>
      </c>
      <c r="G16" s="8">
        <v>40514</v>
      </c>
      <c r="H16" s="8">
        <v>36823</v>
      </c>
      <c r="I16" s="8">
        <v>32214</v>
      </c>
      <c r="J16" s="8">
        <v>31954.790096878362</v>
      </c>
      <c r="K16" s="8">
        <v>38708</v>
      </c>
      <c r="L16" s="8">
        <v>31531</v>
      </c>
      <c r="M16" s="8">
        <v>35915</v>
      </c>
      <c r="N16" s="8">
        <v>30235</v>
      </c>
      <c r="O16" s="8">
        <v>21577</v>
      </c>
      <c r="P16" s="8">
        <v>23617</v>
      </c>
      <c r="Q16" s="8">
        <v>21947</v>
      </c>
      <c r="R16" s="8">
        <v>20537</v>
      </c>
      <c r="S16" s="8">
        <v>17185</v>
      </c>
      <c r="T16" s="8">
        <v>19597</v>
      </c>
      <c r="U16" s="8">
        <v>20310</v>
      </c>
      <c r="V16" s="8">
        <v>23679</v>
      </c>
      <c r="W16" s="8">
        <v>20441</v>
      </c>
      <c r="X16" s="8">
        <v>18941</v>
      </c>
      <c r="Y16" s="8">
        <v>18127</v>
      </c>
      <c r="Z16" s="8">
        <v>14854</v>
      </c>
      <c r="AA16" s="8">
        <v>15877</v>
      </c>
      <c r="AC16" s="8">
        <v>39427</v>
      </c>
      <c r="AD16" s="8">
        <v>35383</v>
      </c>
      <c r="AE16" s="8">
        <v>25838</v>
      </c>
      <c r="AF16" s="8">
        <v>18939</v>
      </c>
      <c r="AG16" s="8">
        <v>22111</v>
      </c>
      <c r="AH16" s="8">
        <v>15352</v>
      </c>
      <c r="AJ16" s="9">
        <v>35368</v>
      </c>
      <c r="AK16" s="8">
        <v>34983</v>
      </c>
      <c r="AL16" s="8">
        <v>29764</v>
      </c>
      <c r="AM16" s="8">
        <v>20961</v>
      </c>
      <c r="AN16" s="8">
        <v>20990</v>
      </c>
      <c r="AO16" s="8">
        <v>17060</v>
      </c>
      <c r="AQ16" s="8">
        <v>37555</v>
      </c>
      <c r="AR16" s="8">
        <v>34353.128373298663</v>
      </c>
      <c r="AS16" s="8">
        <v>29153</v>
      </c>
      <c r="AT16" s="8">
        <v>20021</v>
      </c>
      <c r="AU16" s="8">
        <v>21506</v>
      </c>
      <c r="AV16" s="8">
        <v>16312</v>
      </c>
    </row>
    <row r="17" spans="2:53" s="17" customFormat="1" ht="12">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row>
    <row r="18" spans="2:53" s="17" customFormat="1" ht="12">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71"/>
      <c r="AK18" s="54"/>
      <c r="AL18" s="54"/>
      <c r="AM18" s="54"/>
      <c r="AN18" s="54"/>
      <c r="AO18" s="54"/>
      <c r="AP18" s="54"/>
      <c r="AQ18" s="54"/>
      <c r="AR18" s="54"/>
      <c r="AS18" s="54"/>
      <c r="AT18" s="54"/>
      <c r="AU18" s="54"/>
      <c r="AV18" s="54"/>
    </row>
    <row r="19" spans="2:53">
      <c r="B19" s="1" t="s">
        <v>99</v>
      </c>
      <c r="AK19" s="43"/>
      <c r="AL19" s="43"/>
    </row>
    <row r="20" spans="2:53">
      <c r="B20" s="24" t="s">
        <v>55</v>
      </c>
      <c r="C20" s="25" t="s">
        <v>56</v>
      </c>
      <c r="D20" s="25" t="s">
        <v>57</v>
      </c>
      <c r="E20" s="25" t="s">
        <v>58</v>
      </c>
      <c r="F20" s="25" t="s">
        <v>59</v>
      </c>
      <c r="G20" s="25" t="s">
        <v>60</v>
      </c>
      <c r="H20" s="25" t="s">
        <v>61</v>
      </c>
      <c r="I20" s="25" t="s">
        <v>62</v>
      </c>
      <c r="J20" s="25" t="s">
        <v>63</v>
      </c>
      <c r="K20" s="25" t="s">
        <v>64</v>
      </c>
      <c r="L20" s="25" t="s">
        <v>65</v>
      </c>
      <c r="M20" s="25" t="s">
        <v>66</v>
      </c>
      <c r="N20" s="25" t="s">
        <v>67</v>
      </c>
      <c r="O20" s="25" t="s">
        <v>68</v>
      </c>
      <c r="P20" s="25" t="s">
        <v>69</v>
      </c>
      <c r="Q20" s="25" t="s">
        <v>70</v>
      </c>
      <c r="R20" s="25" t="s">
        <v>71</v>
      </c>
      <c r="S20" s="25" t="s">
        <v>72</v>
      </c>
      <c r="T20" s="25" t="s">
        <v>73</v>
      </c>
      <c r="U20" s="25" t="s">
        <v>74</v>
      </c>
      <c r="V20" s="25" t="s">
        <v>75</v>
      </c>
      <c r="W20" s="25" t="s">
        <v>76</v>
      </c>
      <c r="X20" s="25" t="s">
        <v>77</v>
      </c>
      <c r="Y20" s="25" t="s">
        <v>78</v>
      </c>
      <c r="Z20" s="25" t="s">
        <v>79</v>
      </c>
      <c r="AA20" s="25" t="s">
        <v>80</v>
      </c>
      <c r="AC20" s="25" t="s">
        <v>81</v>
      </c>
      <c r="AD20" s="25" t="s">
        <v>82</v>
      </c>
      <c r="AE20" s="25" t="s">
        <v>83</v>
      </c>
      <c r="AF20" s="25" t="s">
        <v>84</v>
      </c>
      <c r="AG20" s="25" t="s">
        <v>85</v>
      </c>
      <c r="AH20" s="25" t="s">
        <v>86</v>
      </c>
      <c r="AJ20" s="25">
        <v>2024</v>
      </c>
      <c r="AK20" s="25">
        <v>2023</v>
      </c>
      <c r="AL20" s="25">
        <v>2022</v>
      </c>
      <c r="AM20" s="25">
        <v>2021</v>
      </c>
      <c r="AN20" s="25">
        <v>2020</v>
      </c>
      <c r="AO20" s="25">
        <v>2019</v>
      </c>
      <c r="AQ20" s="25" t="s">
        <v>87</v>
      </c>
      <c r="AR20" s="25" t="s">
        <v>88</v>
      </c>
      <c r="AS20" s="25" t="s">
        <v>89</v>
      </c>
      <c r="AT20" s="25" t="s">
        <v>90</v>
      </c>
      <c r="AU20" s="25" t="s">
        <v>91</v>
      </c>
      <c r="AV20" s="25" t="s">
        <v>92</v>
      </c>
    </row>
    <row r="21" spans="2:53" ht="1.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C21" s="3"/>
      <c r="AD21" s="3"/>
      <c r="AE21" s="3"/>
      <c r="AF21" s="3"/>
      <c r="AG21" s="3"/>
      <c r="AH21" s="3"/>
      <c r="AJ21" s="3"/>
      <c r="AK21" s="3"/>
      <c r="AL21" s="3"/>
      <c r="AM21" s="3"/>
      <c r="AN21" s="3"/>
      <c r="AO21" s="3"/>
      <c r="AQ21" s="3"/>
      <c r="AR21" s="3"/>
      <c r="AS21" s="3"/>
      <c r="AT21" s="3"/>
      <c r="AU21" s="3"/>
      <c r="AV21" s="3"/>
    </row>
    <row r="22" spans="2:53" ht="12" customHeight="1">
      <c r="B22" s="17" t="s">
        <v>93</v>
      </c>
      <c r="C22" s="67">
        <v>14750</v>
      </c>
      <c r="D22" s="51">
        <v>19832.599999999999</v>
      </c>
      <c r="E22" s="51">
        <v>21802</v>
      </c>
      <c r="F22" s="22">
        <v>25602</v>
      </c>
      <c r="G22" s="22">
        <v>23693</v>
      </c>
      <c r="H22" s="22">
        <v>26060</v>
      </c>
      <c r="I22" s="22">
        <v>23472.966</v>
      </c>
      <c r="J22" s="22">
        <v>23687</v>
      </c>
      <c r="K22" s="22">
        <v>22445</v>
      </c>
      <c r="L22" s="22">
        <v>17426</v>
      </c>
      <c r="M22" s="22">
        <v>16965</v>
      </c>
      <c r="N22" s="22">
        <v>21506</v>
      </c>
      <c r="O22" s="22">
        <v>16539</v>
      </c>
      <c r="P22" s="22">
        <v>16433</v>
      </c>
      <c r="Q22" s="22">
        <v>19420</v>
      </c>
      <c r="R22" s="22">
        <v>17580</v>
      </c>
      <c r="S22" s="22">
        <v>12666</v>
      </c>
      <c r="T22" s="22">
        <v>14702</v>
      </c>
      <c r="U22" s="22">
        <v>13852</v>
      </c>
      <c r="V22" s="22">
        <v>16992</v>
      </c>
      <c r="W22" s="22">
        <v>16453</v>
      </c>
      <c r="X22" s="22">
        <v>15406</v>
      </c>
      <c r="Y22" s="22">
        <v>13381</v>
      </c>
      <c r="Z22" s="22">
        <v>11643</v>
      </c>
      <c r="AA22" s="22">
        <v>12967</v>
      </c>
      <c r="AC22" s="22">
        <v>49295</v>
      </c>
      <c r="AD22" s="22">
        <v>46132</v>
      </c>
      <c r="AE22" s="22">
        <v>38045</v>
      </c>
      <c r="AF22" s="22">
        <v>30245</v>
      </c>
      <c r="AG22" s="22">
        <v>33375</v>
      </c>
      <c r="AH22" s="22">
        <v>24610</v>
      </c>
      <c r="AJ22" s="67">
        <v>90928</v>
      </c>
      <c r="AK22" s="22">
        <v>95665</v>
      </c>
      <c r="AL22" s="22">
        <v>72436</v>
      </c>
      <c r="AM22" s="22">
        <v>66119</v>
      </c>
      <c r="AN22" s="22">
        <v>61926</v>
      </c>
      <c r="AO22" s="22">
        <v>53397</v>
      </c>
      <c r="AQ22" s="22">
        <v>71096</v>
      </c>
      <c r="AR22" s="22">
        <v>69677</v>
      </c>
      <c r="AS22" s="22">
        <v>55012</v>
      </c>
      <c r="AT22" s="22">
        <v>49686</v>
      </c>
      <c r="AU22" s="22">
        <v>47224</v>
      </c>
      <c r="AV22" s="22">
        <v>37991</v>
      </c>
    </row>
    <row r="23" spans="2:53" ht="12" customHeight="1">
      <c r="B23" s="17" t="s">
        <v>94</v>
      </c>
      <c r="C23" s="67">
        <v>0</v>
      </c>
      <c r="D23" s="51">
        <v>0</v>
      </c>
      <c r="E23" s="51">
        <v>0</v>
      </c>
      <c r="F23" s="22">
        <v>0</v>
      </c>
      <c r="G23" s="22">
        <v>0</v>
      </c>
      <c r="H23" s="22">
        <v>0</v>
      </c>
      <c r="I23" s="22">
        <v>0</v>
      </c>
      <c r="J23" s="22">
        <v>0</v>
      </c>
      <c r="K23" s="22"/>
      <c r="L23" s="22">
        <v>0</v>
      </c>
      <c r="M23" s="22">
        <v>0</v>
      </c>
      <c r="N23" s="22"/>
      <c r="O23" s="22"/>
      <c r="P23" s="22"/>
      <c r="Q23" s="22"/>
      <c r="R23" s="22"/>
      <c r="S23" s="22"/>
      <c r="T23" s="22"/>
      <c r="U23" s="22"/>
      <c r="V23" s="22">
        <v>0</v>
      </c>
      <c r="W23" s="22">
        <v>0</v>
      </c>
      <c r="X23" s="22">
        <v>0</v>
      </c>
      <c r="Y23" s="22">
        <v>0</v>
      </c>
      <c r="Z23" s="22">
        <v>0</v>
      </c>
      <c r="AA23" s="22">
        <v>0</v>
      </c>
      <c r="AC23" s="22">
        <v>0</v>
      </c>
      <c r="AD23" s="22">
        <v>0</v>
      </c>
      <c r="AE23" s="22">
        <v>0</v>
      </c>
      <c r="AF23" s="22">
        <v>0</v>
      </c>
      <c r="AG23" s="22">
        <v>0</v>
      </c>
      <c r="AH23" s="22">
        <v>0</v>
      </c>
      <c r="AJ23" s="67">
        <v>0</v>
      </c>
      <c r="AK23" s="22">
        <v>0</v>
      </c>
      <c r="AL23" s="22">
        <v>0</v>
      </c>
      <c r="AM23" s="22">
        <v>0</v>
      </c>
      <c r="AN23" s="22">
        <v>0</v>
      </c>
      <c r="AO23" s="22">
        <v>0</v>
      </c>
      <c r="AQ23" s="22">
        <v>0</v>
      </c>
      <c r="AR23" s="22">
        <v>0</v>
      </c>
      <c r="AS23" s="22">
        <v>0</v>
      </c>
      <c r="AT23" s="22">
        <v>0</v>
      </c>
      <c r="AU23" s="22">
        <v>0</v>
      </c>
      <c r="AV23" s="22">
        <v>0</v>
      </c>
    </row>
    <row r="24" spans="2:53" ht="12" customHeight="1">
      <c r="B24" s="18" t="s">
        <v>95</v>
      </c>
      <c r="C24" s="29">
        <v>0</v>
      </c>
      <c r="D24" s="20">
        <v>0</v>
      </c>
      <c r="E24" s="20">
        <v>0</v>
      </c>
      <c r="F24" s="20">
        <v>0</v>
      </c>
      <c r="G24" s="20">
        <v>0</v>
      </c>
      <c r="H24" s="20">
        <v>0</v>
      </c>
      <c r="I24" s="20">
        <v>0</v>
      </c>
      <c r="J24" s="20">
        <v>0</v>
      </c>
      <c r="K24" s="20"/>
      <c r="L24" s="20">
        <v>0</v>
      </c>
      <c r="M24" s="20">
        <v>0</v>
      </c>
      <c r="N24" s="20"/>
      <c r="O24" s="20"/>
      <c r="P24" s="20">
        <v>33</v>
      </c>
      <c r="Q24" s="20">
        <v>-218</v>
      </c>
      <c r="R24" s="20">
        <v>210</v>
      </c>
      <c r="S24" s="20">
        <v>151</v>
      </c>
      <c r="T24" s="20">
        <v>-156</v>
      </c>
      <c r="U24" s="20">
        <v>-413</v>
      </c>
      <c r="V24" s="20">
        <v>255</v>
      </c>
      <c r="W24" s="20">
        <v>80</v>
      </c>
      <c r="X24" s="20">
        <v>153</v>
      </c>
      <c r="Y24" s="20">
        <v>-271</v>
      </c>
      <c r="Z24" s="20">
        <v>237</v>
      </c>
      <c r="AA24" s="20">
        <v>-28</v>
      </c>
      <c r="AC24" s="20">
        <v>0</v>
      </c>
      <c r="AD24" s="20">
        <v>0</v>
      </c>
      <c r="AE24" s="20">
        <v>0</v>
      </c>
      <c r="AF24" s="20">
        <v>361</v>
      </c>
      <c r="AG24" s="20">
        <v>335</v>
      </c>
      <c r="AH24" s="20">
        <v>-209</v>
      </c>
      <c r="AJ24" s="29">
        <v>0</v>
      </c>
      <c r="AK24" s="20">
        <v>0</v>
      </c>
      <c r="AL24" s="20">
        <v>0</v>
      </c>
      <c r="AM24" s="20">
        <v>177</v>
      </c>
      <c r="AN24" s="20">
        <v>-234</v>
      </c>
      <c r="AO24" s="20">
        <v>123</v>
      </c>
      <c r="AQ24" s="20">
        <v>0</v>
      </c>
      <c r="AR24" s="20">
        <v>0</v>
      </c>
      <c r="AS24" s="20">
        <v>0</v>
      </c>
      <c r="AT24" s="20">
        <v>144</v>
      </c>
      <c r="AU24" s="20">
        <v>-78</v>
      </c>
      <c r="AV24" s="20">
        <v>-30</v>
      </c>
    </row>
    <row r="25" spans="2:53" ht="12" customHeight="1">
      <c r="B25" s="4" t="s">
        <v>96</v>
      </c>
      <c r="C25" s="68">
        <v>14750</v>
      </c>
      <c r="D25" s="44">
        <v>19832</v>
      </c>
      <c r="E25" s="44">
        <v>21802</v>
      </c>
      <c r="F25" s="26">
        <v>25602</v>
      </c>
      <c r="G25" s="26">
        <v>23693</v>
      </c>
      <c r="H25" s="26">
        <v>26060</v>
      </c>
      <c r="I25" s="26">
        <v>23472.966</v>
      </c>
      <c r="J25" s="26">
        <v>23687</v>
      </c>
      <c r="K25" s="26">
        <v>22445</v>
      </c>
      <c r="L25" s="26">
        <v>17426</v>
      </c>
      <c r="M25" s="26">
        <v>16965</v>
      </c>
      <c r="N25" s="26">
        <v>21506</v>
      </c>
      <c r="O25" s="26">
        <v>16539</v>
      </c>
      <c r="P25" s="26">
        <v>16466</v>
      </c>
      <c r="Q25" s="26">
        <v>19202</v>
      </c>
      <c r="R25" s="26">
        <v>17790</v>
      </c>
      <c r="S25" s="26">
        <v>12817</v>
      </c>
      <c r="T25" s="26">
        <v>14546</v>
      </c>
      <c r="U25" s="26">
        <v>13439</v>
      </c>
      <c r="V25" s="26">
        <v>17176</v>
      </c>
      <c r="W25" s="26">
        <v>16533</v>
      </c>
      <c r="X25" s="26">
        <v>15559</v>
      </c>
      <c r="Y25" s="26">
        <v>13110</v>
      </c>
      <c r="Z25" s="26">
        <v>11880</v>
      </c>
      <c r="AA25" s="26">
        <v>12939</v>
      </c>
      <c r="AC25" s="44">
        <v>49295</v>
      </c>
      <c r="AD25" s="44">
        <v>46132</v>
      </c>
      <c r="AE25" s="44">
        <v>38045</v>
      </c>
      <c r="AF25" s="44">
        <v>30607</v>
      </c>
      <c r="AG25" s="44">
        <v>33709</v>
      </c>
      <c r="AH25" s="44">
        <v>24818</v>
      </c>
      <c r="AJ25" s="68">
        <v>90929</v>
      </c>
      <c r="AK25" s="44">
        <v>95665</v>
      </c>
      <c r="AL25" s="44">
        <v>72436</v>
      </c>
      <c r="AM25" s="44">
        <v>66296</v>
      </c>
      <c r="AN25" s="44">
        <v>61692</v>
      </c>
      <c r="AO25" s="44">
        <v>53520</v>
      </c>
      <c r="AQ25" s="44">
        <v>71096</v>
      </c>
      <c r="AR25" s="44">
        <v>69677</v>
      </c>
      <c r="AS25" s="44">
        <v>55012</v>
      </c>
      <c r="AT25" s="44">
        <v>49830</v>
      </c>
      <c r="AU25" s="44">
        <v>47146</v>
      </c>
      <c r="AV25" s="44">
        <v>37961</v>
      </c>
    </row>
    <row r="26" spans="2:53" ht="12" customHeight="1">
      <c r="B26" s="17"/>
      <c r="C26" s="28"/>
      <c r="D26" s="22"/>
      <c r="E26" s="22"/>
      <c r="AC26" s="22"/>
      <c r="AD26" s="22"/>
      <c r="AE26" s="22"/>
      <c r="AF26" s="22"/>
      <c r="AG26" s="22"/>
      <c r="AH26" s="22"/>
      <c r="AJ26" s="28"/>
      <c r="AK26" s="22"/>
      <c r="AL26" s="22"/>
      <c r="AM26" s="22"/>
      <c r="AN26" s="22"/>
      <c r="AO26" s="22"/>
      <c r="AQ26" s="22"/>
      <c r="AR26" s="22"/>
      <c r="AS26" s="22"/>
      <c r="AT26" s="22"/>
      <c r="AU26" s="22"/>
      <c r="AV26" s="22"/>
      <c r="BA26" s="58"/>
    </row>
    <row r="27" spans="2:53" ht="12" customHeight="1">
      <c r="B27" s="18" t="s">
        <v>97</v>
      </c>
      <c r="C27" s="29">
        <v>660</v>
      </c>
      <c r="D27" s="20">
        <v>684.2</v>
      </c>
      <c r="E27" s="20">
        <v>735</v>
      </c>
      <c r="F27" s="20">
        <v>680</v>
      </c>
      <c r="G27" s="20">
        <v>680</v>
      </c>
      <c r="H27" s="20">
        <v>722</v>
      </c>
      <c r="I27" s="20">
        <v>632</v>
      </c>
      <c r="J27" s="20">
        <v>687</v>
      </c>
      <c r="K27" s="20">
        <v>713</v>
      </c>
      <c r="L27" s="20">
        <v>677</v>
      </c>
      <c r="M27" s="20">
        <v>649</v>
      </c>
      <c r="N27" s="20">
        <v>696</v>
      </c>
      <c r="O27" s="20">
        <v>681</v>
      </c>
      <c r="P27" s="20">
        <v>723</v>
      </c>
      <c r="Q27" s="20">
        <v>773</v>
      </c>
      <c r="R27" s="20">
        <v>811</v>
      </c>
      <c r="S27" s="20">
        <v>766</v>
      </c>
      <c r="T27" s="20">
        <v>767</v>
      </c>
      <c r="U27" s="20">
        <v>713</v>
      </c>
      <c r="V27" s="20">
        <v>807</v>
      </c>
      <c r="W27" s="20">
        <v>815</v>
      </c>
      <c r="X27" s="20">
        <v>819</v>
      </c>
      <c r="Y27" s="20">
        <v>758</v>
      </c>
      <c r="Z27" s="20">
        <v>790</v>
      </c>
      <c r="AA27" s="20">
        <v>805</v>
      </c>
      <c r="AC27" s="45">
        <v>1360</v>
      </c>
      <c r="AD27" s="45">
        <v>1400</v>
      </c>
      <c r="AE27" s="45">
        <v>1377</v>
      </c>
      <c r="AF27" s="45">
        <v>1578</v>
      </c>
      <c r="AG27" s="45">
        <v>1622</v>
      </c>
      <c r="AH27" s="45">
        <v>1595</v>
      </c>
      <c r="AJ27" s="29">
        <v>2779</v>
      </c>
      <c r="AK27" s="45">
        <v>2754</v>
      </c>
      <c r="AL27" s="45">
        <v>2703</v>
      </c>
      <c r="AM27" s="45">
        <v>3073</v>
      </c>
      <c r="AN27" s="45">
        <v>3102</v>
      </c>
      <c r="AO27" s="45">
        <v>3171</v>
      </c>
      <c r="AQ27" s="45">
        <v>2095</v>
      </c>
      <c r="AR27" s="45">
        <v>2031.9305555555559</v>
      </c>
      <c r="AS27" s="45">
        <v>2027</v>
      </c>
      <c r="AT27" s="45">
        <v>2350</v>
      </c>
      <c r="AU27" s="45">
        <v>2335</v>
      </c>
      <c r="AV27" s="45">
        <v>2353</v>
      </c>
    </row>
    <row r="28" spans="2:53" ht="12" customHeight="1">
      <c r="B28" s="5" t="s">
        <v>98</v>
      </c>
      <c r="C28" s="9">
        <v>22346</v>
      </c>
      <c r="D28" s="8">
        <v>28988</v>
      </c>
      <c r="E28" s="8">
        <v>29668</v>
      </c>
      <c r="F28" s="8">
        <v>37656</v>
      </c>
      <c r="G28" s="8">
        <v>34824</v>
      </c>
      <c r="H28" s="8">
        <v>36110</v>
      </c>
      <c r="I28" s="8">
        <v>37134</v>
      </c>
      <c r="J28" s="8">
        <v>34502</v>
      </c>
      <c r="K28" s="8">
        <v>31466</v>
      </c>
      <c r="L28" s="8">
        <v>25757</v>
      </c>
      <c r="M28" s="8">
        <v>26132</v>
      </c>
      <c r="N28" s="8">
        <v>30876</v>
      </c>
      <c r="O28" s="8">
        <v>24294</v>
      </c>
      <c r="P28" s="8">
        <v>22776</v>
      </c>
      <c r="Q28" s="8">
        <v>24848</v>
      </c>
      <c r="R28" s="8">
        <v>21932</v>
      </c>
      <c r="S28" s="8">
        <v>16722</v>
      </c>
      <c r="T28" s="8">
        <v>18958</v>
      </c>
      <c r="U28" s="8">
        <v>18840</v>
      </c>
      <c r="V28" s="8">
        <v>21290</v>
      </c>
      <c r="W28" s="8">
        <v>20283</v>
      </c>
      <c r="X28" s="8">
        <v>19002</v>
      </c>
      <c r="Y28" s="8">
        <v>17287</v>
      </c>
      <c r="Z28" s="8">
        <v>15037.974683544304</v>
      </c>
      <c r="AA28" s="8">
        <v>16088</v>
      </c>
      <c r="AC28" s="8">
        <v>36239</v>
      </c>
      <c r="AD28" s="8">
        <v>32962</v>
      </c>
      <c r="AE28" s="8">
        <v>27619</v>
      </c>
      <c r="AF28" s="8">
        <v>19402</v>
      </c>
      <c r="AG28" s="8">
        <v>20784</v>
      </c>
      <c r="AH28" s="8">
        <v>15559.874608150471</v>
      </c>
      <c r="AJ28" s="9">
        <v>32717</v>
      </c>
      <c r="AK28" s="8">
        <v>34742</v>
      </c>
      <c r="AL28" s="8">
        <v>26796</v>
      </c>
      <c r="AM28" s="8">
        <v>21571</v>
      </c>
      <c r="AN28" s="8">
        <v>19886</v>
      </c>
      <c r="AO28" s="8">
        <v>16877</v>
      </c>
      <c r="AQ28" s="8">
        <v>33934</v>
      </c>
      <c r="AR28" s="8">
        <v>34291</v>
      </c>
      <c r="AS28" s="8">
        <v>27143</v>
      </c>
      <c r="AT28" s="8">
        <v>21201</v>
      </c>
      <c r="AU28" s="8">
        <v>20190</v>
      </c>
      <c r="AV28" s="8">
        <v>16137</v>
      </c>
    </row>
    <row r="29" spans="2:53">
      <c r="C29" s="66"/>
      <c r="D29" s="66"/>
      <c r="E29" s="66"/>
      <c r="AJ29" s="66"/>
    </row>
    <row r="30" spans="2:53">
      <c r="B30" s="1" t="s">
        <v>100</v>
      </c>
      <c r="C30" s="54"/>
      <c r="D30" s="54"/>
      <c r="E30" s="54"/>
      <c r="AJ30" s="71"/>
      <c r="AK30" s="43"/>
      <c r="AL30" s="43"/>
    </row>
    <row r="31" spans="2:53">
      <c r="B31" s="24" t="s">
        <v>55</v>
      </c>
      <c r="C31" s="25" t="s">
        <v>56</v>
      </c>
      <c r="D31" s="25" t="s">
        <v>57</v>
      </c>
      <c r="E31" s="25" t="s">
        <v>58</v>
      </c>
      <c r="F31" s="25" t="s">
        <v>59</v>
      </c>
      <c r="G31" s="25" t="s">
        <v>60</v>
      </c>
      <c r="H31" s="25" t="s">
        <v>61</v>
      </c>
      <c r="I31" s="25" t="s">
        <v>62</v>
      </c>
      <c r="J31" s="25" t="s">
        <v>63</v>
      </c>
      <c r="K31" s="25" t="s">
        <v>64</v>
      </c>
      <c r="L31" s="25" t="s">
        <v>65</v>
      </c>
      <c r="M31" s="25" t="s">
        <v>66</v>
      </c>
      <c r="N31" s="25" t="s">
        <v>67</v>
      </c>
      <c r="O31" s="25" t="s">
        <v>68</v>
      </c>
      <c r="P31" s="25" t="s">
        <v>69</v>
      </c>
      <c r="Q31" s="25" t="s">
        <v>70</v>
      </c>
      <c r="R31" s="25" t="s">
        <v>71</v>
      </c>
      <c r="S31" s="25" t="s">
        <v>72</v>
      </c>
      <c r="T31" s="25" t="s">
        <v>73</v>
      </c>
      <c r="U31" s="25" t="s">
        <v>74</v>
      </c>
      <c r="V31" s="25" t="s">
        <v>75</v>
      </c>
      <c r="W31" s="25" t="s">
        <v>76</v>
      </c>
      <c r="X31" s="25" t="s">
        <v>77</v>
      </c>
      <c r="Y31" s="25" t="s">
        <v>78</v>
      </c>
      <c r="Z31" s="25" t="s">
        <v>79</v>
      </c>
      <c r="AA31" s="25" t="s">
        <v>80</v>
      </c>
      <c r="AC31" s="25" t="s">
        <v>81</v>
      </c>
      <c r="AD31" s="25" t="s">
        <v>82</v>
      </c>
      <c r="AE31" s="25" t="s">
        <v>83</v>
      </c>
      <c r="AF31" s="25" t="s">
        <v>84</v>
      </c>
      <c r="AG31" s="25" t="s">
        <v>85</v>
      </c>
      <c r="AH31" s="25" t="s">
        <v>86</v>
      </c>
      <c r="AJ31" s="25">
        <v>2024</v>
      </c>
      <c r="AK31" s="25">
        <v>2023</v>
      </c>
      <c r="AL31" s="25">
        <v>2022</v>
      </c>
      <c r="AM31" s="25">
        <v>2021</v>
      </c>
      <c r="AN31" s="25">
        <v>2020</v>
      </c>
      <c r="AO31" s="25">
        <v>2019</v>
      </c>
      <c r="AQ31" s="25" t="s">
        <v>87</v>
      </c>
      <c r="AR31" s="25" t="s">
        <v>88</v>
      </c>
      <c r="AS31" s="25" t="s">
        <v>89</v>
      </c>
      <c r="AT31" s="25" t="s">
        <v>90</v>
      </c>
      <c r="AU31" s="25" t="s">
        <v>91</v>
      </c>
      <c r="AV31" s="25" t="s">
        <v>92</v>
      </c>
    </row>
    <row r="32" spans="2:53" ht="1.5" customHeight="1">
      <c r="B32" s="3"/>
      <c r="C32" s="3"/>
      <c r="D32" s="3"/>
      <c r="E32" s="3"/>
      <c r="F32" s="3"/>
      <c r="G32" s="3"/>
      <c r="H32" s="3"/>
      <c r="I32" s="3"/>
      <c r="J32" s="3"/>
      <c r="K32" s="3"/>
      <c r="L32" s="3"/>
      <c r="M32" s="3"/>
      <c r="N32" s="3"/>
      <c r="O32" s="3"/>
      <c r="P32" s="3"/>
      <c r="Q32" s="3"/>
      <c r="R32" s="3"/>
      <c r="S32" s="3"/>
      <c r="T32" s="3"/>
      <c r="U32" s="3"/>
      <c r="V32" s="3"/>
      <c r="W32" s="3"/>
      <c r="X32" s="3"/>
      <c r="Y32" s="3"/>
      <c r="Z32" s="3"/>
      <c r="AA32" s="3"/>
      <c r="AC32" s="3"/>
      <c r="AD32" s="3"/>
      <c r="AE32" s="3"/>
      <c r="AF32" s="3"/>
      <c r="AG32" s="3"/>
      <c r="AH32" s="3"/>
      <c r="AJ32" s="3"/>
      <c r="AK32" s="3"/>
      <c r="AL32" s="3"/>
      <c r="AM32" s="3"/>
      <c r="AN32" s="3"/>
      <c r="AO32" s="3"/>
      <c r="AQ32" s="3"/>
      <c r="AR32" s="3"/>
      <c r="AS32" s="3"/>
      <c r="AT32" s="3"/>
      <c r="AU32" s="3"/>
      <c r="AV32" s="3"/>
    </row>
    <row r="33" spans="2:49" ht="12" customHeight="1">
      <c r="B33" s="17" t="s">
        <v>93</v>
      </c>
      <c r="C33" s="28">
        <v>16162</v>
      </c>
      <c r="D33" s="22">
        <v>17672</v>
      </c>
      <c r="E33" s="22">
        <v>26968</v>
      </c>
      <c r="F33" s="22">
        <v>26701</v>
      </c>
      <c r="G33" s="22">
        <v>29671</v>
      </c>
      <c r="H33" s="22">
        <v>27049</v>
      </c>
      <c r="I33" s="22">
        <v>20323.348000000002</v>
      </c>
      <c r="J33" s="22">
        <v>20843</v>
      </c>
      <c r="K33" s="22">
        <v>32924</v>
      </c>
      <c r="L33" s="22">
        <v>27228</v>
      </c>
      <c r="M33" s="22">
        <v>31822</v>
      </c>
      <c r="N33" s="22">
        <v>19806</v>
      </c>
      <c r="O33" s="22">
        <v>13604</v>
      </c>
      <c r="P33" s="22">
        <v>18123</v>
      </c>
      <c r="Q33" s="22">
        <v>12431</v>
      </c>
      <c r="R33" s="22">
        <v>10754</v>
      </c>
      <c r="S33" s="22">
        <v>8462</v>
      </c>
      <c r="T33" s="22">
        <v>8169</v>
      </c>
      <c r="U33" s="22">
        <v>6506</v>
      </c>
      <c r="V33" s="22">
        <v>8584</v>
      </c>
      <c r="W33" s="22">
        <v>5953</v>
      </c>
      <c r="X33" s="22">
        <v>3420</v>
      </c>
      <c r="Y33" s="22">
        <v>3190</v>
      </c>
      <c r="Z33" s="22">
        <v>965</v>
      </c>
      <c r="AA33" s="22">
        <v>359</v>
      </c>
      <c r="AC33" s="22">
        <v>56374</v>
      </c>
      <c r="AD33" s="22">
        <v>53767</v>
      </c>
      <c r="AE33" s="22">
        <v>33404</v>
      </c>
      <c r="AF33" s="22">
        <v>19216</v>
      </c>
      <c r="AG33" s="22">
        <v>14537</v>
      </c>
      <c r="AH33" s="22">
        <v>1324</v>
      </c>
      <c r="AJ33" s="28">
        <v>101012</v>
      </c>
      <c r="AK33" s="22">
        <v>101139</v>
      </c>
      <c r="AL33" s="22">
        <v>92183</v>
      </c>
      <c r="AM33" s="22">
        <v>49266</v>
      </c>
      <c r="AN33" s="22">
        <v>29212</v>
      </c>
      <c r="AO33" s="22">
        <v>7932</v>
      </c>
      <c r="AQ33" s="22">
        <v>83341</v>
      </c>
      <c r="AR33" s="22">
        <v>74038</v>
      </c>
      <c r="AS33" s="22">
        <v>65226</v>
      </c>
      <c r="AT33" s="22">
        <v>31626</v>
      </c>
      <c r="AU33" s="22">
        <v>21043</v>
      </c>
      <c r="AV33" s="22">
        <v>4512</v>
      </c>
    </row>
    <row r="34" spans="2:49" ht="12" customHeight="1">
      <c r="B34" s="17" t="s">
        <v>94</v>
      </c>
      <c r="C34" s="28">
        <v>0</v>
      </c>
      <c r="D34" s="22">
        <v>0</v>
      </c>
      <c r="E34" s="22">
        <v>0</v>
      </c>
      <c r="F34" s="22">
        <v>0</v>
      </c>
      <c r="G34" s="22">
        <v>0</v>
      </c>
      <c r="H34" s="22">
        <v>0</v>
      </c>
      <c r="I34" s="22">
        <v>0</v>
      </c>
      <c r="J34" s="22">
        <v>0</v>
      </c>
      <c r="K34" s="22"/>
      <c r="L34" s="22">
        <v>0</v>
      </c>
      <c r="M34" s="22">
        <v>-332</v>
      </c>
      <c r="N34" s="22">
        <v>340</v>
      </c>
      <c r="O34" s="22">
        <v>0</v>
      </c>
      <c r="P34" s="22"/>
      <c r="Q34" s="22"/>
      <c r="R34" s="22">
        <v>23</v>
      </c>
      <c r="S34" s="22"/>
      <c r="T34" s="22"/>
      <c r="U34" s="22"/>
      <c r="V34" s="22">
        <v>-134</v>
      </c>
      <c r="W34" s="22">
        <v>0</v>
      </c>
      <c r="X34" s="22">
        <v>0</v>
      </c>
      <c r="Y34" s="22">
        <v>0</v>
      </c>
      <c r="Z34" s="22">
        <v>0</v>
      </c>
      <c r="AA34" s="22">
        <v>0</v>
      </c>
      <c r="AC34" s="22">
        <v>0</v>
      </c>
      <c r="AD34" s="22">
        <v>0</v>
      </c>
      <c r="AE34" s="22">
        <v>-340</v>
      </c>
      <c r="AF34" s="22">
        <v>-482</v>
      </c>
      <c r="AG34" s="22">
        <v>0</v>
      </c>
      <c r="AH34" s="22">
        <v>0</v>
      </c>
      <c r="AJ34" s="28">
        <v>0</v>
      </c>
      <c r="AK34" s="22">
        <v>0</v>
      </c>
      <c r="AL34" s="22">
        <v>-396</v>
      </c>
      <c r="AM34" s="22">
        <v>0</v>
      </c>
      <c r="AN34" s="22">
        <v>-134</v>
      </c>
      <c r="AO34" s="22">
        <v>0</v>
      </c>
      <c r="AQ34" s="22">
        <v>0</v>
      </c>
      <c r="AR34" s="22">
        <v>0</v>
      </c>
      <c r="AS34" s="22">
        <v>-672</v>
      </c>
      <c r="AT34" s="22">
        <v>-482</v>
      </c>
      <c r="AU34" s="22">
        <v>-134</v>
      </c>
      <c r="AV34" s="22">
        <v>0</v>
      </c>
    </row>
    <row r="35" spans="2:49" ht="12" customHeight="1">
      <c r="B35" s="18" t="s">
        <v>95</v>
      </c>
      <c r="C35" s="29">
        <v>0</v>
      </c>
      <c r="D35" s="20">
        <v>0</v>
      </c>
      <c r="E35" s="20">
        <v>0</v>
      </c>
      <c r="F35" s="20">
        <v>0</v>
      </c>
      <c r="G35" s="20">
        <v>0</v>
      </c>
      <c r="H35" s="20">
        <v>0</v>
      </c>
      <c r="I35" s="20">
        <v>0</v>
      </c>
      <c r="J35" s="20">
        <v>0</v>
      </c>
      <c r="K35" s="20"/>
      <c r="L35" s="20">
        <v>0</v>
      </c>
      <c r="M35" s="20">
        <v>0</v>
      </c>
      <c r="N35" s="20">
        <v>0</v>
      </c>
      <c r="O35" s="20">
        <v>0</v>
      </c>
      <c r="P35" s="20">
        <v>-511</v>
      </c>
      <c r="Q35" s="20">
        <v>598</v>
      </c>
      <c r="R35" s="20">
        <v>-482</v>
      </c>
      <c r="S35" s="20">
        <v>104</v>
      </c>
      <c r="T35" s="20">
        <v>57</v>
      </c>
      <c r="U35" s="20">
        <v>42</v>
      </c>
      <c r="V35" s="20">
        <v>-271</v>
      </c>
      <c r="W35" s="20">
        <v>-340</v>
      </c>
      <c r="X35" s="20">
        <v>665</v>
      </c>
      <c r="Y35" s="20">
        <v>-83</v>
      </c>
      <c r="Z35" s="20">
        <v>0</v>
      </c>
      <c r="AA35" s="20">
        <v>0</v>
      </c>
      <c r="AC35" s="20">
        <v>0</v>
      </c>
      <c r="AD35" s="20">
        <v>0</v>
      </c>
      <c r="AE35" s="20">
        <v>0</v>
      </c>
      <c r="AF35" s="20">
        <v>126</v>
      </c>
      <c r="AG35" s="20">
        <v>-611</v>
      </c>
      <c r="AH35" s="20">
        <v>0</v>
      </c>
      <c r="AJ35" s="29">
        <v>0</v>
      </c>
      <c r="AK35" s="20">
        <v>0</v>
      </c>
      <c r="AL35" s="20">
        <v>0</v>
      </c>
      <c r="AM35" s="20">
        <v>213</v>
      </c>
      <c r="AN35" s="20">
        <v>-512</v>
      </c>
      <c r="AO35" s="20">
        <v>572</v>
      </c>
      <c r="AQ35" s="20">
        <v>0</v>
      </c>
      <c r="AR35" s="20">
        <v>0</v>
      </c>
      <c r="AS35" s="20">
        <v>0</v>
      </c>
      <c r="AT35" s="20">
        <v>724</v>
      </c>
      <c r="AU35" s="20">
        <v>-569</v>
      </c>
      <c r="AV35" s="20">
        <v>-83</v>
      </c>
    </row>
    <row r="36" spans="2:49" ht="12" customHeight="1">
      <c r="B36" s="4" t="s">
        <v>96</v>
      </c>
      <c r="C36" s="68">
        <v>16162</v>
      </c>
      <c r="D36" s="44">
        <v>17672</v>
      </c>
      <c r="E36" s="44">
        <v>26968</v>
      </c>
      <c r="F36" s="26">
        <v>26701</v>
      </c>
      <c r="G36" s="26">
        <v>29671</v>
      </c>
      <c r="H36" s="26">
        <v>27049</v>
      </c>
      <c r="I36" s="26">
        <v>20323.348000000002</v>
      </c>
      <c r="J36" s="26">
        <v>20843</v>
      </c>
      <c r="K36" s="26">
        <v>32924</v>
      </c>
      <c r="L36" s="26">
        <v>27228</v>
      </c>
      <c r="M36" s="26">
        <v>31490</v>
      </c>
      <c r="N36" s="26">
        <v>19466</v>
      </c>
      <c r="O36" s="26">
        <v>13604</v>
      </c>
      <c r="P36" s="26">
        <v>17612</v>
      </c>
      <c r="Q36" s="26">
        <v>13028</v>
      </c>
      <c r="R36" s="26">
        <v>10294</v>
      </c>
      <c r="S36" s="26">
        <v>8566</v>
      </c>
      <c r="T36" s="26">
        <v>8226</v>
      </c>
      <c r="U36" s="26">
        <v>6548</v>
      </c>
      <c r="V36" s="26">
        <v>8179</v>
      </c>
      <c r="W36" s="26">
        <v>5613</v>
      </c>
      <c r="X36" s="26">
        <v>4085</v>
      </c>
      <c r="Y36" s="26">
        <v>3107</v>
      </c>
      <c r="Z36" s="26">
        <v>965</v>
      </c>
      <c r="AA36" s="26">
        <v>359</v>
      </c>
      <c r="AC36" s="44">
        <v>56374</v>
      </c>
      <c r="AD36" s="44">
        <v>53767</v>
      </c>
      <c r="AE36" s="44">
        <v>33064</v>
      </c>
      <c r="AF36" s="44">
        <v>18859</v>
      </c>
      <c r="AG36" s="44">
        <v>13927</v>
      </c>
      <c r="AH36" s="44">
        <v>1324</v>
      </c>
      <c r="AJ36" s="68">
        <v>101012</v>
      </c>
      <c r="AK36" s="44">
        <v>101139</v>
      </c>
      <c r="AL36" s="44">
        <v>91787</v>
      </c>
      <c r="AM36" s="44">
        <v>49479</v>
      </c>
      <c r="AN36" s="44">
        <v>28566</v>
      </c>
      <c r="AO36" s="44">
        <v>8504</v>
      </c>
      <c r="AQ36" s="44">
        <v>83341</v>
      </c>
      <c r="AR36" s="44">
        <v>74038</v>
      </c>
      <c r="AS36" s="44">
        <v>64554</v>
      </c>
      <c r="AT36" s="44">
        <v>31868</v>
      </c>
      <c r="AU36" s="44">
        <v>20340</v>
      </c>
      <c r="AV36" s="44">
        <v>4429</v>
      </c>
    </row>
    <row r="37" spans="2:49" ht="12" customHeight="1">
      <c r="B37" s="17"/>
      <c r="C37" s="28"/>
      <c r="D37" s="22"/>
      <c r="E37" s="22"/>
      <c r="AC37" s="22"/>
      <c r="AD37" s="22"/>
      <c r="AE37" s="22"/>
      <c r="AF37" s="22"/>
      <c r="AG37" s="22"/>
      <c r="AH37" s="22"/>
      <c r="AJ37" s="28"/>
      <c r="AK37" s="22"/>
      <c r="AL37" s="22"/>
      <c r="AM37" s="22"/>
      <c r="AN37" s="22"/>
      <c r="AO37" s="22"/>
    </row>
    <row r="38" spans="2:49" ht="12" customHeight="1">
      <c r="B38" s="18" t="s">
        <v>97</v>
      </c>
      <c r="C38" s="29">
        <v>719.9</v>
      </c>
      <c r="D38" s="20">
        <v>630.6</v>
      </c>
      <c r="E38" s="20">
        <v>697</v>
      </c>
      <c r="F38" s="20">
        <v>683</v>
      </c>
      <c r="G38" s="20">
        <v>637</v>
      </c>
      <c r="H38" s="20">
        <v>721</v>
      </c>
      <c r="I38" s="20">
        <v>727</v>
      </c>
      <c r="J38" s="20">
        <v>707</v>
      </c>
      <c r="K38" s="20">
        <v>717</v>
      </c>
      <c r="L38" s="20">
        <v>740</v>
      </c>
      <c r="M38" s="20">
        <v>700</v>
      </c>
      <c r="N38" s="20">
        <v>659</v>
      </c>
      <c r="O38" s="20">
        <v>716</v>
      </c>
      <c r="P38" s="20">
        <v>720</v>
      </c>
      <c r="Q38" s="20">
        <v>696</v>
      </c>
      <c r="R38" s="20">
        <v>556</v>
      </c>
      <c r="S38" s="20">
        <v>478</v>
      </c>
      <c r="T38" s="20">
        <v>395</v>
      </c>
      <c r="U38" s="20">
        <v>271</v>
      </c>
      <c r="V38" s="20">
        <v>264</v>
      </c>
      <c r="W38" s="20">
        <v>268</v>
      </c>
      <c r="X38" s="20">
        <v>218</v>
      </c>
      <c r="Y38" s="20">
        <v>136</v>
      </c>
      <c r="Z38" s="20">
        <v>75</v>
      </c>
      <c r="AA38" s="20">
        <v>33</v>
      </c>
      <c r="AC38" s="45">
        <v>1320</v>
      </c>
      <c r="AD38" s="45">
        <v>1424</v>
      </c>
      <c r="AE38" s="45">
        <v>1375</v>
      </c>
      <c r="AF38" s="45">
        <v>1034</v>
      </c>
      <c r="AG38" s="45">
        <v>532</v>
      </c>
      <c r="AH38" s="45">
        <v>108</v>
      </c>
      <c r="AJ38" s="29">
        <v>2647.7</v>
      </c>
      <c r="AK38" s="45">
        <v>2872</v>
      </c>
      <c r="AL38" s="45">
        <v>2814</v>
      </c>
      <c r="AM38" s="45">
        <v>2450</v>
      </c>
      <c r="AN38" s="45">
        <v>1198</v>
      </c>
      <c r="AO38" s="45">
        <v>465</v>
      </c>
      <c r="AQ38" s="45">
        <v>2017</v>
      </c>
      <c r="AR38" s="45">
        <v>2151.5448611111105</v>
      </c>
      <c r="AS38" s="45">
        <v>2075</v>
      </c>
      <c r="AT38" s="45">
        <v>1730</v>
      </c>
      <c r="AU38" s="45">
        <v>803</v>
      </c>
      <c r="AV38" s="45">
        <v>246</v>
      </c>
    </row>
    <row r="39" spans="2:49" ht="12" customHeight="1">
      <c r="B39" s="5" t="s">
        <v>98</v>
      </c>
      <c r="C39" s="9">
        <v>22449</v>
      </c>
      <c r="D39" s="8">
        <v>28027</v>
      </c>
      <c r="E39" s="8">
        <v>38673</v>
      </c>
      <c r="F39" s="8">
        <v>39093</v>
      </c>
      <c r="G39" s="8">
        <v>46593</v>
      </c>
      <c r="H39" s="8">
        <v>37537</v>
      </c>
      <c r="I39" s="8">
        <v>27938</v>
      </c>
      <c r="J39" s="8">
        <v>29482</v>
      </c>
      <c r="K39" s="8">
        <v>45911</v>
      </c>
      <c r="L39" s="8">
        <v>36812</v>
      </c>
      <c r="M39" s="8">
        <v>44990</v>
      </c>
      <c r="N39" s="8">
        <v>29558</v>
      </c>
      <c r="O39" s="8">
        <v>18991</v>
      </c>
      <c r="P39" s="8">
        <v>24640</v>
      </c>
      <c r="Q39" s="8">
        <v>18725</v>
      </c>
      <c r="R39" s="8">
        <v>18499</v>
      </c>
      <c r="S39" s="8">
        <v>17924</v>
      </c>
      <c r="T39" s="8">
        <v>20840</v>
      </c>
      <c r="U39" s="8">
        <v>24182</v>
      </c>
      <c r="V39" s="8">
        <v>30983</v>
      </c>
      <c r="W39" s="8">
        <v>20932</v>
      </c>
      <c r="X39" s="8">
        <v>18715</v>
      </c>
      <c r="Y39" s="8">
        <v>22802</v>
      </c>
      <c r="Z39" s="8">
        <v>12905</v>
      </c>
      <c r="AA39" s="8">
        <v>10875</v>
      </c>
      <c r="AC39" s="8">
        <v>42712</v>
      </c>
      <c r="AD39" s="8">
        <v>37763</v>
      </c>
      <c r="AE39" s="8">
        <v>24053</v>
      </c>
      <c r="AF39" s="8">
        <v>18233</v>
      </c>
      <c r="AG39" s="8">
        <v>25918</v>
      </c>
      <c r="AH39" s="8">
        <v>12255</v>
      </c>
      <c r="AJ39" s="9">
        <v>38151</v>
      </c>
      <c r="AK39" s="8">
        <v>35214</v>
      </c>
      <c r="AL39" s="8">
        <v>32614</v>
      </c>
      <c r="AM39" s="8">
        <v>20195</v>
      </c>
      <c r="AN39" s="8">
        <v>23851</v>
      </c>
      <c r="AO39" s="8">
        <v>18300</v>
      </c>
      <c r="AQ39" s="8">
        <v>41315</v>
      </c>
      <c r="AR39" s="8">
        <v>34412</v>
      </c>
      <c r="AS39" s="8">
        <v>31117</v>
      </c>
      <c r="AT39" s="8">
        <v>18419</v>
      </c>
      <c r="AU39" s="8">
        <v>25333</v>
      </c>
      <c r="AV39" s="8">
        <v>17970</v>
      </c>
    </row>
    <row r="40" spans="2:49">
      <c r="B40" s="4"/>
      <c r="C40" s="66"/>
      <c r="D40" s="66"/>
      <c r="E40" s="66"/>
      <c r="F40" s="66"/>
      <c r="G40" s="66"/>
      <c r="H40" s="66"/>
      <c r="I40" s="66"/>
      <c r="J40" s="66"/>
      <c r="K40" s="66"/>
      <c r="L40" s="54"/>
      <c r="M40" s="54"/>
      <c r="N40" s="54"/>
      <c r="O40" s="54"/>
      <c r="P40" s="54"/>
      <c r="Q40" s="54"/>
      <c r="R40" s="54"/>
      <c r="S40" s="54"/>
      <c r="T40" s="54"/>
      <c r="U40" s="54"/>
      <c r="V40" s="54"/>
      <c r="W40" s="54"/>
      <c r="X40" s="54"/>
      <c r="Y40" s="54"/>
      <c r="Z40" s="54"/>
      <c r="AA40" s="54"/>
      <c r="AJ40" s="66"/>
      <c r="AK40" s="54"/>
      <c r="AL40" s="54"/>
      <c r="AM40" s="54"/>
      <c r="AN40" s="54"/>
      <c r="AO40" s="54"/>
    </row>
    <row r="41" spans="2:49">
      <c r="B41" s="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J41" s="71"/>
      <c r="AK41" s="54"/>
      <c r="AL41" s="54"/>
      <c r="AM41" s="54"/>
      <c r="AN41" s="54"/>
      <c r="AO41" s="54"/>
    </row>
    <row r="42" spans="2:49">
      <c r="B42" s="1" t="s">
        <v>101</v>
      </c>
    </row>
    <row r="43" spans="2:49">
      <c r="B43" s="24" t="s">
        <v>55</v>
      </c>
      <c r="C43" s="25" t="s">
        <v>56</v>
      </c>
      <c r="D43" s="25" t="s">
        <v>57</v>
      </c>
      <c r="E43" s="25" t="s">
        <v>58</v>
      </c>
      <c r="F43" s="25" t="s">
        <v>59</v>
      </c>
      <c r="G43" s="25" t="s">
        <v>60</v>
      </c>
      <c r="H43" s="25" t="s">
        <v>61</v>
      </c>
      <c r="I43" s="25" t="s">
        <v>62</v>
      </c>
      <c r="J43" s="25" t="s">
        <v>63</v>
      </c>
      <c r="K43" s="25" t="s">
        <v>64</v>
      </c>
      <c r="L43" s="25" t="s">
        <v>65</v>
      </c>
      <c r="M43" s="25" t="s">
        <v>66</v>
      </c>
      <c r="N43" s="25" t="s">
        <v>67</v>
      </c>
      <c r="O43" s="25" t="s">
        <v>68</v>
      </c>
      <c r="P43" s="25" t="s">
        <v>69</v>
      </c>
      <c r="Q43" s="25" t="s">
        <v>70</v>
      </c>
      <c r="R43" s="25" t="s">
        <v>71</v>
      </c>
      <c r="S43" s="25" t="s">
        <v>72</v>
      </c>
      <c r="T43" s="25" t="s">
        <v>73</v>
      </c>
      <c r="U43" s="25" t="s">
        <v>74</v>
      </c>
      <c r="V43" s="25" t="s">
        <v>75</v>
      </c>
      <c r="W43" s="25" t="s">
        <v>76</v>
      </c>
      <c r="X43" s="25" t="s">
        <v>77</v>
      </c>
      <c r="Y43" s="25" t="s">
        <v>78</v>
      </c>
      <c r="Z43" s="25" t="s">
        <v>79</v>
      </c>
      <c r="AA43" s="25" t="s">
        <v>80</v>
      </c>
      <c r="AC43" s="25" t="s">
        <v>81</v>
      </c>
      <c r="AD43" s="25" t="s">
        <v>82</v>
      </c>
      <c r="AE43" s="25" t="s">
        <v>83</v>
      </c>
      <c r="AF43" s="25" t="s">
        <v>84</v>
      </c>
      <c r="AG43" s="25" t="s">
        <v>85</v>
      </c>
      <c r="AH43" s="25" t="s">
        <v>86</v>
      </c>
      <c r="AJ43" s="25">
        <v>2024</v>
      </c>
      <c r="AK43" s="25">
        <v>2023</v>
      </c>
      <c r="AL43" s="25">
        <v>2022</v>
      </c>
      <c r="AM43" s="25">
        <v>2021</v>
      </c>
      <c r="AN43" s="25">
        <v>2020</v>
      </c>
      <c r="AO43" s="25">
        <v>2019</v>
      </c>
      <c r="AQ43" s="25" t="s">
        <v>87</v>
      </c>
      <c r="AR43" s="25" t="s">
        <v>88</v>
      </c>
      <c r="AS43" s="25" t="s">
        <v>89</v>
      </c>
      <c r="AT43" s="25" t="s">
        <v>90</v>
      </c>
      <c r="AU43" s="25" t="s">
        <v>91</v>
      </c>
      <c r="AV43" s="25" t="s">
        <v>92</v>
      </c>
      <c r="AW43" s="25" t="s">
        <v>102</v>
      </c>
    </row>
    <row r="44" spans="2:49" ht="0.75"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C44" s="3"/>
      <c r="AD44" s="3"/>
      <c r="AE44" s="3"/>
      <c r="AF44" s="3"/>
      <c r="AG44" s="3"/>
      <c r="AH44" s="3"/>
      <c r="AJ44" s="3"/>
      <c r="AK44" s="3"/>
      <c r="AL44" s="3"/>
      <c r="AM44" s="3"/>
      <c r="AN44" s="3"/>
      <c r="AO44" s="3"/>
      <c r="AQ44" s="3"/>
      <c r="AR44" s="3"/>
      <c r="AS44" s="3"/>
      <c r="AT44" s="3"/>
      <c r="AU44" s="3"/>
      <c r="AV44" s="3"/>
    </row>
    <row r="45" spans="2:49" s="36" customFormat="1" ht="13.5" customHeight="1">
      <c r="B45" s="17" t="s">
        <v>103</v>
      </c>
      <c r="C45" s="30"/>
      <c r="D45" s="38">
        <v>14470</v>
      </c>
      <c r="E45" s="38">
        <v>13712</v>
      </c>
      <c r="F45" s="38">
        <v>13498</v>
      </c>
      <c r="G45" s="38">
        <v>13114</v>
      </c>
      <c r="H45" s="38">
        <v>13114</v>
      </c>
      <c r="I45" s="38">
        <v>13190</v>
      </c>
      <c r="J45" s="38">
        <v>12615</v>
      </c>
      <c r="K45" s="38">
        <v>11359</v>
      </c>
      <c r="L45" s="38">
        <v>13549</v>
      </c>
      <c r="M45" s="38">
        <v>11988</v>
      </c>
      <c r="N45" s="38">
        <v>12539</v>
      </c>
      <c r="O45" s="38">
        <v>10502</v>
      </c>
      <c r="P45" s="38">
        <v>13327</v>
      </c>
      <c r="Q45" s="38">
        <v>12265</v>
      </c>
      <c r="R45" s="38">
        <v>12502</v>
      </c>
      <c r="S45" s="38">
        <v>11127</v>
      </c>
      <c r="T45" s="38">
        <v>10693</v>
      </c>
      <c r="U45" s="38">
        <v>9753</v>
      </c>
      <c r="V45" s="38">
        <v>8493</v>
      </c>
      <c r="W45" s="38">
        <v>8253</v>
      </c>
      <c r="X45" s="38">
        <v>8512</v>
      </c>
      <c r="Y45" s="38">
        <v>7563</v>
      </c>
      <c r="Z45" s="38">
        <v>6875</v>
      </c>
      <c r="AA45" s="38">
        <v>6962</v>
      </c>
      <c r="AC45" s="38">
        <v>26612</v>
      </c>
      <c r="AD45" s="38">
        <v>23975</v>
      </c>
      <c r="AE45" s="38">
        <v>23038</v>
      </c>
      <c r="AF45" s="38">
        <v>23629</v>
      </c>
      <c r="AG45" s="38">
        <v>16746</v>
      </c>
      <c r="AH45" s="38">
        <v>13837</v>
      </c>
      <c r="AJ45" s="30">
        <v>54794</v>
      </c>
      <c r="AK45" s="38">
        <v>50237</v>
      </c>
      <c r="AL45" s="38">
        <v>48575</v>
      </c>
      <c r="AM45" s="38">
        <v>49212</v>
      </c>
      <c r="AN45" s="38">
        <v>37193</v>
      </c>
      <c r="AO45" s="38">
        <v>29913</v>
      </c>
      <c r="AQ45" s="38">
        <v>40324</v>
      </c>
      <c r="AR45" s="38">
        <v>37171</v>
      </c>
      <c r="AS45" s="38">
        <v>35026</v>
      </c>
      <c r="AT45" s="38">
        <v>35894</v>
      </c>
      <c r="AU45" s="38">
        <v>26499</v>
      </c>
      <c r="AV45" s="38">
        <v>21401</v>
      </c>
    </row>
    <row r="46" spans="2:49" s="36" customFormat="1" ht="12">
      <c r="B46" s="17" t="s">
        <v>104</v>
      </c>
      <c r="C46" s="30"/>
      <c r="D46" s="38">
        <v>0</v>
      </c>
      <c r="E46" s="38">
        <v>0</v>
      </c>
      <c r="F46" s="38">
        <v>0</v>
      </c>
      <c r="G46" s="38">
        <v>0</v>
      </c>
      <c r="H46" s="38">
        <v>0</v>
      </c>
      <c r="I46" s="38">
        <v>0</v>
      </c>
      <c r="J46" s="38">
        <v>0</v>
      </c>
      <c r="K46" s="38">
        <v>0</v>
      </c>
      <c r="L46" s="22">
        <v>0</v>
      </c>
      <c r="M46" s="22">
        <v>0</v>
      </c>
      <c r="N46" s="22">
        <v>144</v>
      </c>
      <c r="O46" s="22">
        <v>142</v>
      </c>
      <c r="P46" s="22">
        <v>149</v>
      </c>
      <c r="Q46" s="22">
        <v>152</v>
      </c>
      <c r="R46" s="22">
        <v>146</v>
      </c>
      <c r="S46" s="22">
        <v>134</v>
      </c>
      <c r="T46" s="22">
        <v>125</v>
      </c>
      <c r="U46" s="22">
        <v>113</v>
      </c>
      <c r="V46" s="22">
        <v>108</v>
      </c>
      <c r="W46" s="22">
        <v>108</v>
      </c>
      <c r="X46" s="22">
        <v>124</v>
      </c>
      <c r="Y46" s="22">
        <v>172</v>
      </c>
      <c r="Z46" s="22">
        <v>0</v>
      </c>
      <c r="AA46" s="22">
        <v>0</v>
      </c>
      <c r="AC46" s="22">
        <v>0</v>
      </c>
      <c r="AD46" s="22">
        <v>0</v>
      </c>
      <c r="AE46" s="22">
        <v>287</v>
      </c>
      <c r="AF46" s="22">
        <v>281</v>
      </c>
      <c r="AG46" s="22">
        <v>215</v>
      </c>
      <c r="AH46" s="22">
        <v>0</v>
      </c>
      <c r="AJ46" s="30">
        <v>0</v>
      </c>
      <c r="AK46" s="22">
        <v>0</v>
      </c>
      <c r="AL46" s="22">
        <v>0</v>
      </c>
      <c r="AM46" s="22">
        <v>582</v>
      </c>
      <c r="AN46" s="22">
        <v>453</v>
      </c>
      <c r="AO46" s="22">
        <v>445</v>
      </c>
      <c r="AQ46" s="22">
        <v>0</v>
      </c>
      <c r="AR46" s="22">
        <v>0</v>
      </c>
      <c r="AS46" s="22">
        <v>0</v>
      </c>
      <c r="AT46" s="22">
        <v>433</v>
      </c>
      <c r="AU46" s="22">
        <v>328</v>
      </c>
      <c r="AV46" s="22">
        <v>371</v>
      </c>
    </row>
    <row r="47" spans="2:49" s="36" customFormat="1" ht="12">
      <c r="B47" s="17" t="s">
        <v>105</v>
      </c>
      <c r="C47" s="30"/>
      <c r="D47" s="38">
        <v>0</v>
      </c>
      <c r="E47" s="38">
        <v>0</v>
      </c>
      <c r="F47" s="38">
        <v>0</v>
      </c>
      <c r="G47" s="38">
        <v>0</v>
      </c>
      <c r="H47" s="38">
        <v>0</v>
      </c>
      <c r="I47" s="38">
        <v>0</v>
      </c>
      <c r="J47" s="38">
        <v>0</v>
      </c>
      <c r="K47" s="38">
        <v>0</v>
      </c>
      <c r="L47" s="22">
        <v>0</v>
      </c>
      <c r="M47" s="22">
        <v>0</v>
      </c>
      <c r="N47" s="22">
        <v>0</v>
      </c>
      <c r="O47" s="22">
        <v>0</v>
      </c>
      <c r="P47" s="22">
        <v>0</v>
      </c>
      <c r="Q47" s="22">
        <v>0</v>
      </c>
      <c r="R47" s="22">
        <v>0</v>
      </c>
      <c r="S47" s="22">
        <v>0</v>
      </c>
      <c r="T47" s="22">
        <v>0</v>
      </c>
      <c r="U47" s="22">
        <v>0</v>
      </c>
      <c r="V47" s="22">
        <v>0</v>
      </c>
      <c r="W47" s="22">
        <v>0</v>
      </c>
      <c r="X47" s="22">
        <v>285</v>
      </c>
      <c r="Y47" s="22">
        <v>0</v>
      </c>
      <c r="Z47" s="22">
        <v>0</v>
      </c>
      <c r="AA47" s="22">
        <v>0</v>
      </c>
      <c r="AC47" s="22">
        <v>0</v>
      </c>
      <c r="AD47" s="22">
        <v>0</v>
      </c>
      <c r="AE47" s="22">
        <v>0</v>
      </c>
      <c r="AF47" s="22">
        <v>0</v>
      </c>
      <c r="AG47" s="22">
        <v>0</v>
      </c>
      <c r="AH47" s="22">
        <v>0</v>
      </c>
      <c r="AJ47" s="30">
        <v>0</v>
      </c>
      <c r="AK47" s="22">
        <v>0</v>
      </c>
      <c r="AL47" s="22">
        <v>0</v>
      </c>
      <c r="AM47" s="22"/>
      <c r="AN47" s="22">
        <v>0</v>
      </c>
      <c r="AO47" s="22">
        <v>285</v>
      </c>
      <c r="AQ47" s="22">
        <v>0</v>
      </c>
      <c r="AR47" s="22">
        <v>0</v>
      </c>
      <c r="AS47" s="22">
        <v>0</v>
      </c>
      <c r="AT47" s="22">
        <v>0</v>
      </c>
      <c r="AU47" s="22">
        <v>0</v>
      </c>
      <c r="AV47" s="22">
        <v>0</v>
      </c>
    </row>
    <row r="48" spans="2:49" s="36" customFormat="1" ht="12">
      <c r="B48" s="18" t="s">
        <v>106</v>
      </c>
      <c r="C48" s="31"/>
      <c r="D48" s="39">
        <v>0</v>
      </c>
      <c r="E48" s="39">
        <v>0</v>
      </c>
      <c r="F48" s="39">
        <v>0</v>
      </c>
      <c r="G48" s="39">
        <v>0</v>
      </c>
      <c r="H48" s="39">
        <v>0</v>
      </c>
      <c r="I48" s="39">
        <v>0</v>
      </c>
      <c r="J48" s="39">
        <v>0</v>
      </c>
      <c r="K48" s="39">
        <v>0</v>
      </c>
      <c r="L48" s="20">
        <v>0</v>
      </c>
      <c r="M48" s="20">
        <v>0</v>
      </c>
      <c r="N48" s="20">
        <v>0</v>
      </c>
      <c r="O48" s="20">
        <v>0</v>
      </c>
      <c r="P48" s="20">
        <v>-250</v>
      </c>
      <c r="Q48" s="20">
        <v>-219</v>
      </c>
      <c r="R48" s="20">
        <v>-1120</v>
      </c>
      <c r="S48" s="20">
        <v>-913</v>
      </c>
      <c r="T48" s="20">
        <v>-630</v>
      </c>
      <c r="U48" s="20">
        <v>-590</v>
      </c>
      <c r="V48" s="20">
        <v>-140</v>
      </c>
      <c r="W48" s="20">
        <v>-31</v>
      </c>
      <c r="X48" s="20">
        <v>-155</v>
      </c>
      <c r="Y48" s="20">
        <v>-647</v>
      </c>
      <c r="Z48" s="20">
        <v>-369</v>
      </c>
      <c r="AA48" s="20">
        <v>-553</v>
      </c>
      <c r="AC48" s="20">
        <v>0</v>
      </c>
      <c r="AD48" s="20">
        <v>0</v>
      </c>
      <c r="AE48" s="20">
        <v>0</v>
      </c>
      <c r="AF48" s="20">
        <v>-2033</v>
      </c>
      <c r="AG48" s="20">
        <v>-171</v>
      </c>
      <c r="AH48" s="20">
        <v>-922</v>
      </c>
      <c r="AJ48" s="31">
        <v>0</v>
      </c>
      <c r="AK48" s="20">
        <v>0</v>
      </c>
      <c r="AL48" s="20">
        <v>0</v>
      </c>
      <c r="AM48" s="20">
        <v>-2500</v>
      </c>
      <c r="AN48" s="20">
        <v>-1391</v>
      </c>
      <c r="AO48" s="20">
        <v>-1724</v>
      </c>
      <c r="AQ48" s="20">
        <v>0</v>
      </c>
      <c r="AR48" s="20">
        <v>0</v>
      </c>
      <c r="AS48" s="20">
        <v>0</v>
      </c>
      <c r="AT48" s="20">
        <v>-2250</v>
      </c>
      <c r="AU48" s="20">
        <v>-761</v>
      </c>
      <c r="AV48" s="20">
        <v>-1569</v>
      </c>
    </row>
    <row r="49" spans="2:48" s="36" customFormat="1" ht="12">
      <c r="B49" s="4" t="s">
        <v>107</v>
      </c>
      <c r="C49" s="32"/>
      <c r="D49" s="41">
        <v>14470</v>
      </c>
      <c r="E49" s="41">
        <v>13712</v>
      </c>
      <c r="F49" s="41">
        <v>13498</v>
      </c>
      <c r="G49" s="41">
        <v>13114</v>
      </c>
      <c r="H49" s="41">
        <v>13114</v>
      </c>
      <c r="I49" s="41">
        <v>13190</v>
      </c>
      <c r="J49" s="41">
        <v>12615</v>
      </c>
      <c r="K49" s="41">
        <v>11359</v>
      </c>
      <c r="L49" s="41">
        <v>13549</v>
      </c>
      <c r="M49" s="41">
        <v>11988</v>
      </c>
      <c r="N49" s="41">
        <v>12684</v>
      </c>
      <c r="O49" s="41">
        <v>10645</v>
      </c>
      <c r="P49" s="41">
        <v>13226</v>
      </c>
      <c r="Q49" s="41">
        <v>12198</v>
      </c>
      <c r="R49" s="41">
        <v>11528</v>
      </c>
      <c r="S49" s="41">
        <v>10348</v>
      </c>
      <c r="T49" s="41">
        <v>10189</v>
      </c>
      <c r="U49" s="41">
        <v>9276</v>
      </c>
      <c r="V49" s="41">
        <v>8461</v>
      </c>
      <c r="W49" s="41">
        <v>8329</v>
      </c>
      <c r="X49" s="41">
        <v>8766</v>
      </c>
      <c r="Y49" s="41">
        <v>7088</v>
      </c>
      <c r="Z49" s="41">
        <v>6506</v>
      </c>
      <c r="AA49" s="41">
        <v>6409</v>
      </c>
      <c r="AC49" s="41">
        <v>26612</v>
      </c>
      <c r="AD49" s="41">
        <v>23975</v>
      </c>
      <c r="AE49" s="41">
        <v>23325</v>
      </c>
      <c r="AF49" s="41">
        <v>21877</v>
      </c>
      <c r="AG49" s="41">
        <v>16790</v>
      </c>
      <c r="AH49" s="41">
        <v>12915</v>
      </c>
      <c r="AJ49" s="32">
        <v>54794</v>
      </c>
      <c r="AK49" s="41">
        <v>50237</v>
      </c>
      <c r="AL49" s="41">
        <v>48576</v>
      </c>
      <c r="AM49" s="41">
        <v>47295</v>
      </c>
      <c r="AN49" s="41">
        <v>36255</v>
      </c>
      <c r="AO49" s="41">
        <v>28919</v>
      </c>
      <c r="AQ49" s="41">
        <v>40324</v>
      </c>
      <c r="AR49" s="41">
        <v>37171</v>
      </c>
      <c r="AS49" s="41">
        <v>35026</v>
      </c>
      <c r="AT49" s="41">
        <v>34078</v>
      </c>
      <c r="AU49" s="41">
        <v>26066</v>
      </c>
      <c r="AV49" s="41">
        <v>20203</v>
      </c>
    </row>
    <row r="50" spans="2:48" s="37" customFormat="1" ht="9.75" customHeight="1">
      <c r="C50" s="30"/>
      <c r="D50" s="38"/>
      <c r="E50" s="38"/>
      <c r="F50" s="38"/>
      <c r="G50" s="38"/>
      <c r="H50" s="38"/>
      <c r="I50" s="38"/>
      <c r="J50" s="38"/>
      <c r="K50" s="38"/>
      <c r="L50" s="38"/>
      <c r="M50" s="38"/>
      <c r="N50" s="38"/>
      <c r="O50" s="38"/>
      <c r="P50" s="38"/>
      <c r="Q50" s="38"/>
      <c r="R50" s="38"/>
      <c r="S50" s="38"/>
      <c r="T50" s="38"/>
      <c r="U50" s="38"/>
      <c r="V50" s="38"/>
      <c r="W50" s="38"/>
      <c r="X50" s="38"/>
      <c r="Y50" s="38"/>
      <c r="Z50" s="38"/>
      <c r="AA50" s="38"/>
      <c r="AC50" s="38"/>
      <c r="AD50" s="38"/>
      <c r="AE50" s="38"/>
      <c r="AF50" s="38"/>
      <c r="AG50" s="38"/>
      <c r="AH50" s="38"/>
      <c r="AJ50" s="30"/>
      <c r="AK50" s="38"/>
      <c r="AL50" s="38"/>
      <c r="AM50" s="38"/>
      <c r="AN50" s="38"/>
      <c r="AO50" s="38"/>
      <c r="AQ50" s="38"/>
      <c r="AR50" s="38"/>
      <c r="AS50" s="38"/>
      <c r="AT50" s="38"/>
      <c r="AU50" s="38"/>
      <c r="AV50" s="38"/>
    </row>
    <row r="51" spans="2:48" s="36" customFormat="1" ht="12">
      <c r="B51" s="18" t="s">
        <v>108</v>
      </c>
      <c r="C51" s="29"/>
      <c r="D51" s="20">
        <v>1472</v>
      </c>
      <c r="E51" s="20">
        <v>1472</v>
      </c>
      <c r="F51" s="53">
        <v>1456</v>
      </c>
      <c r="G51" s="53">
        <v>1456</v>
      </c>
      <c r="H51" s="53">
        <v>1472</v>
      </c>
      <c r="I51" s="53">
        <v>1472</v>
      </c>
      <c r="J51" s="53">
        <v>1456</v>
      </c>
      <c r="K51" s="53">
        <v>1440</v>
      </c>
      <c r="L51" s="39">
        <v>1472</v>
      </c>
      <c r="M51" s="39">
        <v>1472</v>
      </c>
      <c r="N51" s="39">
        <v>1456</v>
      </c>
      <c r="O51" s="39">
        <v>1440</v>
      </c>
      <c r="P51" s="39">
        <v>1542</v>
      </c>
      <c r="Q51" s="39">
        <v>1564</v>
      </c>
      <c r="R51" s="39">
        <v>1492</v>
      </c>
      <c r="S51" s="39">
        <v>1345</v>
      </c>
      <c r="T51" s="39">
        <v>1275</v>
      </c>
      <c r="U51" s="39">
        <v>1161</v>
      </c>
      <c r="V51" s="39">
        <v>1092</v>
      </c>
      <c r="W51" s="39">
        <v>1092</v>
      </c>
      <c r="X51" s="39">
        <v>1104</v>
      </c>
      <c r="Y51" s="39">
        <v>993</v>
      </c>
      <c r="Z51" s="39">
        <v>910</v>
      </c>
      <c r="AA51" s="39">
        <v>890</v>
      </c>
      <c r="AC51" s="39">
        <v>2912</v>
      </c>
      <c r="AD51" s="39">
        <v>2896</v>
      </c>
      <c r="AE51" s="39">
        <v>2896</v>
      </c>
      <c r="AF51" s="39">
        <v>2837</v>
      </c>
      <c r="AG51" s="39">
        <v>2184</v>
      </c>
      <c r="AH51" s="39">
        <v>1800</v>
      </c>
      <c r="AJ51" s="29">
        <v>5856</v>
      </c>
      <c r="AK51" s="39">
        <v>5840</v>
      </c>
      <c r="AL51" s="39">
        <v>5840</v>
      </c>
      <c r="AM51" s="39">
        <v>5943</v>
      </c>
      <c r="AN51" s="39">
        <v>4620</v>
      </c>
      <c r="AO51" s="39">
        <v>3897</v>
      </c>
      <c r="AQ51" s="39">
        <v>4384</v>
      </c>
      <c r="AR51" s="39">
        <v>4368</v>
      </c>
      <c r="AS51" s="39">
        <v>4368</v>
      </c>
      <c r="AT51" s="39">
        <v>4401</v>
      </c>
      <c r="AU51" s="39">
        <v>3345</v>
      </c>
      <c r="AV51" s="39">
        <v>2793</v>
      </c>
    </row>
    <row r="52" spans="2:48" s="36" customFormat="1" ht="12">
      <c r="B52" s="5" t="s">
        <v>109</v>
      </c>
      <c r="C52" s="42"/>
      <c r="D52" s="46">
        <v>9830</v>
      </c>
      <c r="E52" s="46">
        <v>9315.217391304348</v>
      </c>
      <c r="F52" s="46">
        <v>9270</v>
      </c>
      <c r="G52" s="46">
        <v>9007</v>
      </c>
      <c r="H52" s="46">
        <v>8909</v>
      </c>
      <c r="I52" s="46">
        <v>8961</v>
      </c>
      <c r="J52" s="46">
        <v>8664</v>
      </c>
      <c r="K52" s="46">
        <v>7888.1944444444443</v>
      </c>
      <c r="L52" s="46">
        <v>9204.483695652174</v>
      </c>
      <c r="M52" s="46">
        <v>8144.021739130435</v>
      </c>
      <c r="N52" s="46">
        <v>8710.538461538461</v>
      </c>
      <c r="O52" s="46">
        <v>7392.3611111111113</v>
      </c>
      <c r="P52" s="46">
        <v>8577.172503242542</v>
      </c>
      <c r="Q52" s="46">
        <v>7800.2327365728897</v>
      </c>
      <c r="R52" s="46">
        <v>7726.5415549597856</v>
      </c>
      <c r="S52" s="46">
        <v>7692.6802973977692</v>
      </c>
      <c r="T52" s="46">
        <v>7991.3725490196075</v>
      </c>
      <c r="U52" s="46">
        <v>7989.6640826873381</v>
      </c>
      <c r="V52" s="46">
        <v>7748.1684981684984</v>
      </c>
      <c r="W52" s="46">
        <v>7627.2893772893776</v>
      </c>
      <c r="X52" s="46">
        <v>7940.217391304348</v>
      </c>
      <c r="Y52" s="46">
        <v>7137.9657603222558</v>
      </c>
      <c r="Z52" s="46">
        <v>7150.4505494505493</v>
      </c>
      <c r="AA52" s="46">
        <v>7202.1235955056181</v>
      </c>
      <c r="AC52" s="46">
        <v>9139</v>
      </c>
      <c r="AD52" s="46">
        <v>8279</v>
      </c>
      <c r="AE52" s="46">
        <v>8054</v>
      </c>
      <c r="AF52" s="46">
        <v>7712.3147691223121</v>
      </c>
      <c r="AG52" s="46">
        <v>7689</v>
      </c>
      <c r="AH52" s="46">
        <v>7175</v>
      </c>
      <c r="AJ52" s="42">
        <v>9356.8989071038268</v>
      </c>
      <c r="AK52" s="46">
        <v>8602</v>
      </c>
      <c r="AL52" s="46">
        <v>8317.8082191780813</v>
      </c>
      <c r="AM52" s="46">
        <v>7960.1019687026755</v>
      </c>
      <c r="AN52" s="46">
        <v>7848.4025974025972</v>
      </c>
      <c r="AO52" s="46">
        <v>7420.8365409289199</v>
      </c>
      <c r="AQ52" s="46">
        <f>AQ49/AQ51*1000</f>
        <v>9197.9927007299266</v>
      </c>
      <c r="AR52" s="46">
        <v>8510</v>
      </c>
      <c r="AS52" s="46">
        <v>8019</v>
      </c>
      <c r="AT52" s="46">
        <v>7744</v>
      </c>
      <c r="AU52" s="46">
        <v>7793</v>
      </c>
      <c r="AV52" s="46">
        <v>7233</v>
      </c>
    </row>
    <row r="53" spans="2:48">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J53" s="61"/>
    </row>
    <row r="54" spans="2:48">
      <c r="B54" s="1" t="s">
        <v>110</v>
      </c>
    </row>
    <row r="55" spans="2:48">
      <c r="B55" s="24" t="s">
        <v>55</v>
      </c>
      <c r="C55" s="25" t="s">
        <v>56</v>
      </c>
      <c r="D55" s="25" t="s">
        <v>57</v>
      </c>
      <c r="E55" s="25" t="s">
        <v>58</v>
      </c>
      <c r="F55" s="25" t="s">
        <v>59</v>
      </c>
      <c r="G55" s="25" t="s">
        <v>60</v>
      </c>
      <c r="H55" s="25" t="s">
        <v>61</v>
      </c>
      <c r="I55" s="25" t="s">
        <v>62</v>
      </c>
      <c r="J55" s="25" t="s">
        <v>63</v>
      </c>
      <c r="K55" s="25" t="s">
        <v>64</v>
      </c>
      <c r="L55" s="25" t="s">
        <v>65</v>
      </c>
      <c r="M55" s="25" t="s">
        <v>66</v>
      </c>
      <c r="N55" s="25" t="s">
        <v>67</v>
      </c>
      <c r="O55" s="25" t="s">
        <v>68</v>
      </c>
      <c r="P55" s="25" t="s">
        <v>69</v>
      </c>
      <c r="Q55" s="25" t="s">
        <v>70</v>
      </c>
      <c r="R55" s="25" t="s">
        <v>71</v>
      </c>
      <c r="S55" s="25" t="s">
        <v>72</v>
      </c>
      <c r="T55" s="25" t="s">
        <v>73</v>
      </c>
      <c r="U55" s="25" t="s">
        <v>74</v>
      </c>
      <c r="V55" s="25" t="s">
        <v>75</v>
      </c>
      <c r="W55" s="25" t="s">
        <v>76</v>
      </c>
      <c r="X55" s="25" t="s">
        <v>77</v>
      </c>
      <c r="Y55" s="25" t="s">
        <v>78</v>
      </c>
      <c r="Z55" s="25" t="s">
        <v>79</v>
      </c>
      <c r="AA55" s="25" t="s">
        <v>80</v>
      </c>
      <c r="AC55" s="25" t="s">
        <v>81</v>
      </c>
      <c r="AD55" s="25" t="s">
        <v>82</v>
      </c>
      <c r="AE55" s="25" t="s">
        <v>83</v>
      </c>
      <c r="AF55" s="25" t="s">
        <v>84</v>
      </c>
      <c r="AG55" s="25" t="s">
        <v>85</v>
      </c>
      <c r="AH55" s="25" t="s">
        <v>86</v>
      </c>
      <c r="AJ55" s="25">
        <v>2024</v>
      </c>
      <c r="AK55" s="25">
        <v>2023</v>
      </c>
      <c r="AL55" s="25">
        <v>2022</v>
      </c>
      <c r="AM55" s="25">
        <v>2021</v>
      </c>
      <c r="AN55" s="25">
        <v>2020</v>
      </c>
      <c r="AO55" s="25">
        <v>2019</v>
      </c>
      <c r="AQ55" s="25" t="s">
        <v>87</v>
      </c>
      <c r="AR55" s="25" t="s">
        <v>88</v>
      </c>
      <c r="AS55" s="25" t="s">
        <v>89</v>
      </c>
      <c r="AT55" s="25" t="s">
        <v>90</v>
      </c>
      <c r="AU55" s="25" t="s">
        <v>91</v>
      </c>
      <c r="AV55" s="25" t="s">
        <v>92</v>
      </c>
    </row>
    <row r="56" spans="2:48" ht="0.7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C56" s="3"/>
      <c r="AD56" s="3"/>
      <c r="AE56" s="3"/>
      <c r="AF56" s="3"/>
      <c r="AG56" s="3"/>
      <c r="AH56" s="3"/>
      <c r="AJ56" s="3"/>
      <c r="AK56" s="3"/>
      <c r="AL56" s="3"/>
      <c r="AM56" s="3"/>
      <c r="AN56" s="3"/>
      <c r="AO56" s="3"/>
      <c r="AQ56" s="3"/>
      <c r="AR56" s="3"/>
      <c r="AS56" s="3"/>
      <c r="AT56" s="3"/>
      <c r="AU56" s="3"/>
      <c r="AV56" s="3"/>
    </row>
    <row r="57" spans="2:48" ht="12" customHeight="1">
      <c r="B57" s="17" t="s">
        <v>103</v>
      </c>
      <c r="C57" s="30"/>
      <c r="D57" s="38">
        <v>6385</v>
      </c>
      <c r="E57" s="38">
        <v>6271</v>
      </c>
      <c r="F57" s="38">
        <v>6466</v>
      </c>
      <c r="G57" s="38">
        <v>6157</v>
      </c>
      <c r="H57" s="38">
        <v>6465</v>
      </c>
      <c r="I57" s="38">
        <v>5860</v>
      </c>
      <c r="J57" s="38">
        <v>5198</v>
      </c>
      <c r="K57" s="38">
        <v>5132</v>
      </c>
      <c r="L57" s="38">
        <v>6634</v>
      </c>
      <c r="M57" s="38">
        <v>5319</v>
      </c>
      <c r="N57" s="38">
        <v>5968</v>
      </c>
      <c r="O57" s="38">
        <v>4997</v>
      </c>
      <c r="P57" s="38">
        <v>6626</v>
      </c>
      <c r="Q57" s="38">
        <v>6050</v>
      </c>
      <c r="R57" s="38">
        <v>6049</v>
      </c>
      <c r="S57" s="38">
        <v>5960</v>
      </c>
      <c r="T57" s="38">
        <v>5850</v>
      </c>
      <c r="U57" s="38">
        <v>6418</v>
      </c>
      <c r="V57" s="38">
        <v>5824</v>
      </c>
      <c r="W57" s="38">
        <v>5738</v>
      </c>
      <c r="X57" s="38">
        <v>5397</v>
      </c>
      <c r="Y57" s="38">
        <v>5431</v>
      </c>
      <c r="Z57" s="38">
        <v>5147</v>
      </c>
      <c r="AA57" s="38">
        <v>5707</v>
      </c>
      <c r="AB57" s="36"/>
      <c r="AC57" s="38">
        <v>12623</v>
      </c>
      <c r="AD57" s="38">
        <v>10330</v>
      </c>
      <c r="AE57" s="38">
        <v>10963</v>
      </c>
      <c r="AF57" s="38">
        <v>12008</v>
      </c>
      <c r="AG57" s="38">
        <v>11562</v>
      </c>
      <c r="AH57" s="38">
        <v>10854</v>
      </c>
      <c r="AI57" s="36"/>
      <c r="AJ57" s="30">
        <v>25272</v>
      </c>
      <c r="AK57" s="38">
        <v>22618</v>
      </c>
      <c r="AL57" s="38">
        <v>22916</v>
      </c>
      <c r="AM57" s="38">
        <v>24675</v>
      </c>
      <c r="AN57" s="38">
        <v>23829</v>
      </c>
      <c r="AO57" s="38">
        <v>21681</v>
      </c>
      <c r="AP57" s="36"/>
      <c r="AQ57" s="38">
        <v>18895</v>
      </c>
      <c r="AR57" s="38">
        <v>16190</v>
      </c>
      <c r="AS57" s="38">
        <v>16282</v>
      </c>
      <c r="AT57" s="38">
        <v>18058</v>
      </c>
      <c r="AU57" s="38">
        <v>17980</v>
      </c>
      <c r="AV57" s="38">
        <v>16285</v>
      </c>
    </row>
    <row r="58" spans="2:48" ht="12" customHeight="1">
      <c r="B58" s="17" t="s">
        <v>104</v>
      </c>
      <c r="C58" s="30"/>
      <c r="D58" s="38">
        <v>0</v>
      </c>
      <c r="E58" s="38">
        <v>0</v>
      </c>
      <c r="F58" s="38">
        <v>0</v>
      </c>
      <c r="G58" s="38">
        <v>0</v>
      </c>
      <c r="H58" s="38">
        <v>0</v>
      </c>
      <c r="I58" s="38">
        <v>0</v>
      </c>
      <c r="J58" s="38">
        <v>0</v>
      </c>
      <c r="K58" s="38">
        <v>0</v>
      </c>
      <c r="L58" s="38">
        <v>0</v>
      </c>
      <c r="M58" s="38">
        <v>0</v>
      </c>
      <c r="N58" s="38">
        <v>72</v>
      </c>
      <c r="O58" s="38">
        <v>71</v>
      </c>
      <c r="P58" s="38">
        <v>78</v>
      </c>
      <c r="Q58" s="38">
        <v>72</v>
      </c>
      <c r="R58" s="38">
        <v>88</v>
      </c>
      <c r="S58" s="38">
        <v>81</v>
      </c>
      <c r="T58" s="38">
        <v>81</v>
      </c>
      <c r="U58" s="38">
        <v>84</v>
      </c>
      <c r="V58" s="38">
        <v>81</v>
      </c>
      <c r="W58" s="38">
        <v>81</v>
      </c>
      <c r="X58" s="38">
        <v>93</v>
      </c>
      <c r="Y58" s="38">
        <v>151</v>
      </c>
      <c r="Z58" s="38">
        <v>0</v>
      </c>
      <c r="AA58" s="38">
        <v>0</v>
      </c>
      <c r="AB58" s="36"/>
      <c r="AC58" s="38">
        <v>0</v>
      </c>
      <c r="AD58" s="38">
        <v>0</v>
      </c>
      <c r="AE58" s="38">
        <v>143</v>
      </c>
      <c r="AF58" s="38">
        <v>168</v>
      </c>
      <c r="AG58" s="38">
        <v>161</v>
      </c>
      <c r="AH58" s="38">
        <v>0</v>
      </c>
      <c r="AI58" s="36"/>
      <c r="AJ58" s="30">
        <v>0</v>
      </c>
      <c r="AK58" s="38">
        <v>0</v>
      </c>
      <c r="AL58" s="38">
        <v>0</v>
      </c>
      <c r="AM58" s="38">
        <v>318</v>
      </c>
      <c r="AN58" s="38">
        <v>326</v>
      </c>
      <c r="AO58" s="38">
        <v>372</v>
      </c>
      <c r="AP58" s="36"/>
      <c r="AQ58" s="38">
        <v>0</v>
      </c>
      <c r="AR58" s="38">
        <v>0</v>
      </c>
      <c r="AS58" s="38">
        <v>0</v>
      </c>
      <c r="AT58" s="38">
        <v>240</v>
      </c>
      <c r="AU58" s="38">
        <v>246</v>
      </c>
      <c r="AV58" s="38">
        <v>321</v>
      </c>
    </row>
    <row r="59" spans="2:48" ht="12" customHeight="1">
      <c r="B59" s="17" t="s">
        <v>105</v>
      </c>
      <c r="C59" s="30"/>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0</v>
      </c>
      <c r="X59" s="38">
        <v>285</v>
      </c>
      <c r="Y59" s="38">
        <v>0</v>
      </c>
      <c r="Z59" s="38">
        <v>0</v>
      </c>
      <c r="AA59" s="38">
        <v>0</v>
      </c>
      <c r="AB59" s="36"/>
      <c r="AC59" s="38">
        <v>0</v>
      </c>
      <c r="AD59" s="38">
        <v>0</v>
      </c>
      <c r="AE59" s="38">
        <v>0</v>
      </c>
      <c r="AF59" s="38">
        <v>0</v>
      </c>
      <c r="AG59" s="38">
        <v>0</v>
      </c>
      <c r="AH59" s="38">
        <v>0</v>
      </c>
      <c r="AI59" s="36"/>
      <c r="AJ59" s="30">
        <v>0</v>
      </c>
      <c r="AK59" s="38">
        <v>0</v>
      </c>
      <c r="AL59" s="38">
        <v>0</v>
      </c>
      <c r="AM59" s="38">
        <v>0</v>
      </c>
      <c r="AN59" s="38">
        <v>0</v>
      </c>
      <c r="AO59" s="38">
        <v>285</v>
      </c>
      <c r="AP59" s="36"/>
      <c r="AQ59" s="38">
        <v>0</v>
      </c>
      <c r="AR59" s="38">
        <v>0</v>
      </c>
      <c r="AS59" s="38">
        <v>0</v>
      </c>
      <c r="AT59" s="38">
        <v>0</v>
      </c>
      <c r="AU59" s="38">
        <v>0</v>
      </c>
      <c r="AV59" s="38">
        <v>0</v>
      </c>
    </row>
    <row r="60" spans="2:48" ht="12" customHeight="1">
      <c r="B60" s="18" t="s">
        <v>106</v>
      </c>
      <c r="C60" s="31"/>
      <c r="D60" s="39">
        <v>0</v>
      </c>
      <c r="E60" s="39">
        <v>0</v>
      </c>
      <c r="F60" s="57">
        <v>0</v>
      </c>
      <c r="G60" s="57">
        <v>0</v>
      </c>
      <c r="H60" s="57">
        <v>0</v>
      </c>
      <c r="I60" s="57">
        <v>0</v>
      </c>
      <c r="J60" s="57">
        <v>0</v>
      </c>
      <c r="K60" s="57">
        <v>0</v>
      </c>
      <c r="L60" s="57">
        <v>0</v>
      </c>
      <c r="M60" s="57"/>
      <c r="N60" s="57">
        <v>0</v>
      </c>
      <c r="O60" s="57">
        <v>0</v>
      </c>
      <c r="P60" s="57">
        <v>0</v>
      </c>
      <c r="Q60" s="57">
        <v>0</v>
      </c>
      <c r="R60" s="57">
        <v>0</v>
      </c>
      <c r="S60" s="57">
        <v>0</v>
      </c>
      <c r="T60" s="57">
        <v>0</v>
      </c>
      <c r="U60" s="57">
        <v>0</v>
      </c>
      <c r="V60" s="57">
        <v>0</v>
      </c>
      <c r="W60" s="57">
        <v>0</v>
      </c>
      <c r="X60" s="57">
        <v>0</v>
      </c>
      <c r="Y60" s="57">
        <v>0</v>
      </c>
      <c r="Z60" s="57">
        <v>0</v>
      </c>
      <c r="AA60" s="57">
        <v>0</v>
      </c>
      <c r="AB60" s="36"/>
      <c r="AC60" s="57">
        <v>0</v>
      </c>
      <c r="AD60" s="57">
        <v>0</v>
      </c>
      <c r="AE60" s="57">
        <v>0</v>
      </c>
      <c r="AF60" s="57">
        <v>0</v>
      </c>
      <c r="AG60" s="57">
        <v>0</v>
      </c>
      <c r="AH60" s="57">
        <v>0</v>
      </c>
      <c r="AI60" s="36"/>
      <c r="AJ60" s="31">
        <v>0</v>
      </c>
      <c r="AK60" s="57">
        <v>0</v>
      </c>
      <c r="AL60" s="57">
        <v>0</v>
      </c>
      <c r="AM60" s="57">
        <v>0</v>
      </c>
      <c r="AN60" s="57">
        <v>0</v>
      </c>
      <c r="AO60" s="57">
        <v>0</v>
      </c>
      <c r="AP60" s="36"/>
      <c r="AQ60" s="57">
        <v>0</v>
      </c>
      <c r="AR60" s="57">
        <v>0</v>
      </c>
      <c r="AS60" s="57">
        <v>0</v>
      </c>
      <c r="AT60" s="57">
        <v>0</v>
      </c>
      <c r="AU60" s="57">
        <v>0</v>
      </c>
      <c r="AV60" s="57">
        <v>0</v>
      </c>
    </row>
    <row r="61" spans="2:48">
      <c r="B61" s="4" t="s">
        <v>107</v>
      </c>
      <c r="C61" s="32"/>
      <c r="D61" s="41">
        <v>6385</v>
      </c>
      <c r="E61" s="41">
        <v>6271</v>
      </c>
      <c r="F61" s="41">
        <v>6466</v>
      </c>
      <c r="G61" s="41">
        <v>6157</v>
      </c>
      <c r="H61" s="41">
        <v>6465</v>
      </c>
      <c r="I61" s="41">
        <v>5860</v>
      </c>
      <c r="J61" s="41">
        <v>5198</v>
      </c>
      <c r="K61" s="41">
        <v>5132</v>
      </c>
      <c r="L61" s="41">
        <v>6634</v>
      </c>
      <c r="M61" s="41">
        <v>5319</v>
      </c>
      <c r="N61" s="41">
        <v>6040</v>
      </c>
      <c r="O61" s="41">
        <v>5068</v>
      </c>
      <c r="P61" s="41">
        <v>6704</v>
      </c>
      <c r="Q61" s="41">
        <v>6122</v>
      </c>
      <c r="R61" s="41">
        <v>6137</v>
      </c>
      <c r="S61" s="41">
        <v>6040</v>
      </c>
      <c r="T61" s="41">
        <v>5930</v>
      </c>
      <c r="U61" s="41">
        <v>6502</v>
      </c>
      <c r="V61" s="41">
        <v>5905</v>
      </c>
      <c r="W61" s="41">
        <v>5818</v>
      </c>
      <c r="X61" s="41">
        <v>5776</v>
      </c>
      <c r="Y61" s="41">
        <v>5582</v>
      </c>
      <c r="Z61" s="41">
        <v>5147</v>
      </c>
      <c r="AA61" s="41">
        <v>5707</v>
      </c>
      <c r="AB61" s="36"/>
      <c r="AC61" s="41">
        <v>12623</v>
      </c>
      <c r="AD61" s="41">
        <v>10330</v>
      </c>
      <c r="AE61" s="41">
        <v>11106</v>
      </c>
      <c r="AF61" s="41">
        <v>12177</v>
      </c>
      <c r="AG61" s="41">
        <v>11723</v>
      </c>
      <c r="AH61" s="41">
        <v>10854</v>
      </c>
      <c r="AI61" s="36"/>
      <c r="AJ61" s="32">
        <v>25272</v>
      </c>
      <c r="AK61" s="41">
        <v>22618</v>
      </c>
      <c r="AL61" s="41">
        <v>22915</v>
      </c>
      <c r="AM61" s="41">
        <v>24992</v>
      </c>
      <c r="AN61" s="41">
        <v>24156</v>
      </c>
      <c r="AO61" s="41">
        <v>22339</v>
      </c>
      <c r="AP61" s="36"/>
      <c r="AQ61" s="41">
        <f>SUM(AQ57:AQ60)</f>
        <v>18895</v>
      </c>
      <c r="AR61" s="41">
        <v>16190</v>
      </c>
      <c r="AS61" s="41">
        <v>16282</v>
      </c>
      <c r="AT61" s="41">
        <v>18298</v>
      </c>
      <c r="AU61" s="41">
        <v>18225</v>
      </c>
      <c r="AV61" s="41">
        <v>16606</v>
      </c>
    </row>
    <row r="62" spans="2:48">
      <c r="B62" s="37"/>
      <c r="C62" s="30"/>
      <c r="D62" s="38"/>
      <c r="E62" s="38"/>
      <c r="F62" s="38"/>
      <c r="G62" s="38"/>
      <c r="H62" s="38"/>
      <c r="I62" s="38"/>
      <c r="J62" s="38"/>
      <c r="K62" s="38"/>
      <c r="L62" s="38"/>
      <c r="M62" s="38"/>
      <c r="N62" s="38"/>
      <c r="O62" s="38"/>
      <c r="P62" s="38"/>
      <c r="Q62" s="38"/>
      <c r="R62" s="38"/>
      <c r="S62" s="38"/>
      <c r="T62" s="38"/>
      <c r="U62" s="38"/>
      <c r="V62" s="38"/>
      <c r="W62" s="38"/>
      <c r="X62" s="38"/>
      <c r="Y62" s="38"/>
      <c r="Z62" s="38"/>
      <c r="AA62" s="38"/>
      <c r="AB62" s="37"/>
      <c r="AC62" s="38"/>
      <c r="AD62" s="38"/>
      <c r="AE62" s="38"/>
      <c r="AF62" s="38"/>
      <c r="AG62" s="38"/>
      <c r="AH62" s="38"/>
      <c r="AI62" s="37"/>
      <c r="AJ62" s="30"/>
      <c r="AK62" s="38"/>
      <c r="AL62" s="38"/>
      <c r="AM62" s="38"/>
      <c r="AN62" s="38"/>
      <c r="AO62" s="38"/>
      <c r="AP62" s="37"/>
      <c r="AQ62" s="38"/>
      <c r="AR62" s="38"/>
      <c r="AS62" s="38"/>
      <c r="AT62" s="38"/>
      <c r="AU62" s="38"/>
      <c r="AV62" s="38"/>
    </row>
    <row r="63" spans="2:48">
      <c r="B63" s="18" t="s">
        <v>108</v>
      </c>
      <c r="C63" s="29"/>
      <c r="D63" s="20">
        <v>736</v>
      </c>
      <c r="E63" s="20">
        <v>736</v>
      </c>
      <c r="F63" s="53">
        <v>728</v>
      </c>
      <c r="G63" s="53">
        <v>728</v>
      </c>
      <c r="H63" s="53">
        <v>736</v>
      </c>
      <c r="I63" s="53">
        <v>736</v>
      </c>
      <c r="J63" s="53">
        <v>728</v>
      </c>
      <c r="K63" s="53">
        <v>720</v>
      </c>
      <c r="L63" s="39">
        <v>736</v>
      </c>
      <c r="M63" s="39">
        <v>736</v>
      </c>
      <c r="N63" s="39">
        <v>728</v>
      </c>
      <c r="O63" s="39">
        <v>720</v>
      </c>
      <c r="P63" s="39">
        <v>806</v>
      </c>
      <c r="Q63" s="39">
        <v>828</v>
      </c>
      <c r="R63" s="39">
        <v>819</v>
      </c>
      <c r="S63" s="39">
        <v>810</v>
      </c>
      <c r="T63" s="39">
        <v>828</v>
      </c>
      <c r="U63" s="39">
        <v>828</v>
      </c>
      <c r="V63" s="39">
        <v>819</v>
      </c>
      <c r="W63" s="39">
        <v>819</v>
      </c>
      <c r="X63" s="39">
        <v>828</v>
      </c>
      <c r="Y63" s="39">
        <v>828</v>
      </c>
      <c r="Z63" s="39">
        <v>819</v>
      </c>
      <c r="AA63" s="39">
        <v>810</v>
      </c>
      <c r="AB63" s="36"/>
      <c r="AC63" s="39">
        <v>1456</v>
      </c>
      <c r="AD63" s="39">
        <v>1448</v>
      </c>
      <c r="AE63" s="39">
        <v>1448</v>
      </c>
      <c r="AF63" s="39">
        <v>1629</v>
      </c>
      <c r="AG63" s="39">
        <v>1638</v>
      </c>
      <c r="AH63" s="39">
        <v>1629</v>
      </c>
      <c r="AI63" s="36"/>
      <c r="AJ63" s="29">
        <v>2928</v>
      </c>
      <c r="AK63" s="39">
        <v>2920</v>
      </c>
      <c r="AL63" s="39">
        <v>2920</v>
      </c>
      <c r="AM63" s="39">
        <v>3263</v>
      </c>
      <c r="AN63" s="39">
        <v>3294</v>
      </c>
      <c r="AO63" s="39">
        <v>3285</v>
      </c>
      <c r="AP63" s="36"/>
      <c r="AQ63" s="39">
        <v>2192</v>
      </c>
      <c r="AR63" s="39">
        <v>2184</v>
      </c>
      <c r="AS63" s="39">
        <v>2184</v>
      </c>
      <c r="AT63" s="39">
        <v>2457</v>
      </c>
      <c r="AU63" s="39">
        <v>2466</v>
      </c>
      <c r="AV63" s="39">
        <v>2457</v>
      </c>
    </row>
    <row r="64" spans="2:48">
      <c r="B64" s="5" t="s">
        <v>109</v>
      </c>
      <c r="C64" s="42"/>
      <c r="D64" s="46">
        <v>8676</v>
      </c>
      <c r="E64" s="46">
        <v>8520.3804347826099</v>
      </c>
      <c r="F64" s="46">
        <v>8882</v>
      </c>
      <c r="G64" s="46">
        <v>8458</v>
      </c>
      <c r="H64" s="46">
        <v>8784</v>
      </c>
      <c r="I64" s="46">
        <v>7963</v>
      </c>
      <c r="J64" s="46">
        <v>7140</v>
      </c>
      <c r="K64" s="46">
        <v>7128</v>
      </c>
      <c r="L64" s="46">
        <v>9013.5869565217381</v>
      </c>
      <c r="M64" s="46">
        <v>7226.902173913044</v>
      </c>
      <c r="N64" s="46">
        <v>8296.7032967032974</v>
      </c>
      <c r="O64" s="46">
        <v>7039</v>
      </c>
      <c r="P64" s="46">
        <v>8316.6178660049627</v>
      </c>
      <c r="Q64" s="46">
        <v>7392.7198067632853</v>
      </c>
      <c r="R64" s="46">
        <v>7493.2844932844937</v>
      </c>
      <c r="S64" s="46">
        <v>7456.7901234567908</v>
      </c>
      <c r="T64" s="46">
        <v>7161.8357487922713</v>
      </c>
      <c r="U64" s="46">
        <v>7852.6570048309177</v>
      </c>
      <c r="V64" s="46">
        <v>7210.0122100122098</v>
      </c>
      <c r="W64" s="46">
        <v>7103.7851037851033</v>
      </c>
      <c r="X64" s="46">
        <v>6974.8454106280196</v>
      </c>
      <c r="Y64" s="46">
        <v>6740.5458937198073</v>
      </c>
      <c r="Z64" s="46">
        <v>6284.4932844932846</v>
      </c>
      <c r="AA64" s="46">
        <v>7044.6790123456785</v>
      </c>
      <c r="AB64" s="36"/>
      <c r="AC64" s="46">
        <v>8670</v>
      </c>
      <c r="AD64" s="46">
        <v>7134</v>
      </c>
      <c r="AE64" s="46">
        <v>7669.8895027624312</v>
      </c>
      <c r="AF64" s="46">
        <v>7475.138121546961</v>
      </c>
      <c r="AG64" s="46">
        <v>7156.8986568986575</v>
      </c>
      <c r="AH64" s="46">
        <v>6662.9834254143643</v>
      </c>
      <c r="AI64" s="36"/>
      <c r="AJ64" s="42">
        <v>8631.1475409836075</v>
      </c>
      <c r="AK64" s="46">
        <v>7746</v>
      </c>
      <c r="AL64" s="46">
        <v>7847.6027397260277</v>
      </c>
      <c r="AM64" s="46">
        <v>7659.2093165798351</v>
      </c>
      <c r="AN64" s="46">
        <v>7333.333333333333</v>
      </c>
      <c r="AO64" s="46">
        <v>6800.3044140030443</v>
      </c>
      <c r="AP64" s="36"/>
      <c r="AQ64" s="46">
        <f>AQ61/AQ63*1000</f>
        <v>8619.9817518248165</v>
      </c>
      <c r="AR64" s="46">
        <v>7413</v>
      </c>
      <c r="AS64" s="46">
        <v>7455.1282051282051</v>
      </c>
      <c r="AT64" s="46">
        <v>7447.2934472934467</v>
      </c>
      <c r="AU64" s="46">
        <v>7390.5109489051092</v>
      </c>
      <c r="AV64" s="46">
        <v>6757.6487586487592</v>
      </c>
    </row>
    <row r="65" spans="2:49">
      <c r="B65" s="4"/>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4"/>
      <c r="AC65" s="63"/>
      <c r="AD65" s="63"/>
      <c r="AE65" s="63"/>
      <c r="AF65" s="63"/>
      <c r="AG65" s="41"/>
      <c r="AH65" s="41"/>
      <c r="AI65" s="36"/>
      <c r="AJ65" s="63"/>
      <c r="AK65" s="41"/>
      <c r="AL65" s="41"/>
      <c r="AM65" s="41"/>
      <c r="AN65" s="41"/>
      <c r="AO65" s="41"/>
      <c r="AP65" s="36"/>
      <c r="AQ65" s="41"/>
      <c r="AR65" s="41"/>
      <c r="AS65" s="41"/>
      <c r="AT65" s="41"/>
      <c r="AU65" s="41"/>
      <c r="AV65" s="41"/>
    </row>
    <row r="66" spans="2:49">
      <c r="B66" s="1" t="s">
        <v>111</v>
      </c>
    </row>
    <row r="67" spans="2:49">
      <c r="B67" s="24" t="s">
        <v>55</v>
      </c>
      <c r="C67" s="25" t="s">
        <v>56</v>
      </c>
      <c r="D67" s="25" t="s">
        <v>57</v>
      </c>
      <c r="E67" s="25" t="s">
        <v>58</v>
      </c>
      <c r="F67" s="25" t="s">
        <v>59</v>
      </c>
      <c r="G67" s="25" t="s">
        <v>60</v>
      </c>
      <c r="H67" s="25" t="s">
        <v>61</v>
      </c>
      <c r="I67" s="25" t="s">
        <v>62</v>
      </c>
      <c r="J67" s="25" t="s">
        <v>63</v>
      </c>
      <c r="K67" s="25" t="s">
        <v>64</v>
      </c>
      <c r="L67" s="25" t="s">
        <v>65</v>
      </c>
      <c r="M67" s="25" t="s">
        <v>66</v>
      </c>
      <c r="N67" s="25" t="s">
        <v>67</v>
      </c>
      <c r="O67" s="25" t="s">
        <v>68</v>
      </c>
      <c r="P67" s="25" t="s">
        <v>69</v>
      </c>
      <c r="Q67" s="25" t="s">
        <v>70</v>
      </c>
      <c r="R67" s="25" t="s">
        <v>71</v>
      </c>
      <c r="S67" s="25" t="s">
        <v>72</v>
      </c>
      <c r="T67" s="25" t="s">
        <v>73</v>
      </c>
      <c r="U67" s="25" t="s">
        <v>74</v>
      </c>
      <c r="V67" s="25" t="s">
        <v>75</v>
      </c>
      <c r="W67" s="25" t="s">
        <v>76</v>
      </c>
      <c r="X67" s="25" t="s">
        <v>77</v>
      </c>
      <c r="Y67" s="25" t="s">
        <v>78</v>
      </c>
      <c r="Z67" s="25" t="s">
        <v>79</v>
      </c>
      <c r="AA67" s="25" t="s">
        <v>80</v>
      </c>
      <c r="AC67" s="25" t="s">
        <v>81</v>
      </c>
      <c r="AD67" s="25" t="s">
        <v>82</v>
      </c>
      <c r="AE67" s="25" t="s">
        <v>83</v>
      </c>
      <c r="AF67" s="25" t="s">
        <v>84</v>
      </c>
      <c r="AG67" s="25" t="s">
        <v>85</v>
      </c>
      <c r="AH67" s="25" t="s">
        <v>86</v>
      </c>
      <c r="AJ67" s="25">
        <v>2024</v>
      </c>
      <c r="AK67" s="25">
        <v>2023</v>
      </c>
      <c r="AL67" s="25">
        <v>2022</v>
      </c>
      <c r="AM67" s="25">
        <v>2021</v>
      </c>
      <c r="AN67" s="25">
        <v>2020</v>
      </c>
      <c r="AO67" s="25">
        <v>2019</v>
      </c>
      <c r="AQ67" s="25" t="s">
        <v>87</v>
      </c>
      <c r="AR67" s="25" t="s">
        <v>88</v>
      </c>
      <c r="AS67" s="25" t="s">
        <v>89</v>
      </c>
      <c r="AT67" s="25" t="s">
        <v>90</v>
      </c>
      <c r="AU67" s="25" t="s">
        <v>91</v>
      </c>
      <c r="AV67" s="25" t="s">
        <v>92</v>
      </c>
    </row>
    <row r="68" spans="2:49" ht="0.75"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C68" s="3"/>
      <c r="AD68" s="3"/>
      <c r="AE68" s="3"/>
      <c r="AF68" s="3"/>
      <c r="AG68" s="3"/>
      <c r="AH68" s="3"/>
      <c r="AJ68" s="3"/>
      <c r="AK68" s="3"/>
      <c r="AL68" s="3"/>
      <c r="AM68" s="3"/>
      <c r="AN68" s="3"/>
      <c r="AO68" s="3"/>
      <c r="AQ68" s="3"/>
      <c r="AR68" s="3"/>
      <c r="AS68" s="3"/>
      <c r="AT68" s="3"/>
      <c r="AU68" s="3"/>
      <c r="AV68" s="3"/>
    </row>
    <row r="69" spans="2:49" ht="13.5" customHeight="1">
      <c r="B69" s="17" t="s">
        <v>103</v>
      </c>
      <c r="C69" s="30"/>
      <c r="D69" s="38">
        <v>8085</v>
      </c>
      <c r="E69" s="38">
        <v>7441</v>
      </c>
      <c r="F69" s="22">
        <v>7032</v>
      </c>
      <c r="G69" s="22">
        <v>6957</v>
      </c>
      <c r="H69" s="22">
        <v>6649</v>
      </c>
      <c r="I69" s="22">
        <v>7330</v>
      </c>
      <c r="J69" s="22">
        <v>7418</v>
      </c>
      <c r="K69" s="22">
        <v>6227</v>
      </c>
      <c r="L69" s="22">
        <v>6915</v>
      </c>
      <c r="M69" s="22">
        <v>6669</v>
      </c>
      <c r="N69" s="22">
        <v>6572</v>
      </c>
      <c r="O69" s="22">
        <v>5506</v>
      </c>
      <c r="P69" s="22">
        <v>6701</v>
      </c>
      <c r="Q69" s="22">
        <v>6215</v>
      </c>
      <c r="R69" s="22">
        <v>6453</v>
      </c>
      <c r="S69" s="22">
        <v>5168</v>
      </c>
      <c r="T69" s="22">
        <v>4844</v>
      </c>
      <c r="U69" s="22">
        <v>3336</v>
      </c>
      <c r="V69" s="22">
        <v>2669</v>
      </c>
      <c r="W69" s="22">
        <v>2515</v>
      </c>
      <c r="X69" s="22">
        <v>3115</v>
      </c>
      <c r="Y69" s="22">
        <v>2132</v>
      </c>
      <c r="Z69" s="22">
        <v>1728</v>
      </c>
      <c r="AA69" s="22">
        <v>1256</v>
      </c>
      <c r="AB69" s="36"/>
      <c r="AC69" s="22">
        <v>13989</v>
      </c>
      <c r="AD69" s="22">
        <v>13645</v>
      </c>
      <c r="AE69" s="22">
        <v>12076</v>
      </c>
      <c r="AF69" s="22">
        <v>11621</v>
      </c>
      <c r="AG69" s="22">
        <v>5184</v>
      </c>
      <c r="AH69" s="22">
        <v>2984</v>
      </c>
      <c r="AI69" s="36"/>
      <c r="AJ69" s="30">
        <v>29522</v>
      </c>
      <c r="AK69" s="22">
        <v>27618</v>
      </c>
      <c r="AL69" s="22">
        <v>25659</v>
      </c>
      <c r="AM69" s="22">
        <v>24537</v>
      </c>
      <c r="AN69" s="22">
        <v>13364</v>
      </c>
      <c r="AO69" s="22">
        <v>8231</v>
      </c>
      <c r="AP69" s="36"/>
      <c r="AQ69" s="38">
        <v>21429</v>
      </c>
      <c r="AR69" s="38">
        <v>20980</v>
      </c>
      <c r="AS69" s="38">
        <v>18745</v>
      </c>
      <c r="AT69" s="38">
        <v>17836</v>
      </c>
      <c r="AU69" s="38">
        <v>8520</v>
      </c>
      <c r="AV69" s="38">
        <v>5116</v>
      </c>
      <c r="AW69" t="s">
        <v>102</v>
      </c>
    </row>
    <row r="70" spans="2:49" ht="13.5" customHeight="1">
      <c r="B70" s="17" t="s">
        <v>104</v>
      </c>
      <c r="C70" s="30"/>
      <c r="D70" s="38">
        <v>0</v>
      </c>
      <c r="E70" s="38">
        <v>0</v>
      </c>
      <c r="F70" s="22">
        <v>0</v>
      </c>
      <c r="G70" s="22">
        <v>0</v>
      </c>
      <c r="H70" s="22">
        <v>0</v>
      </c>
      <c r="I70" s="22">
        <v>0</v>
      </c>
      <c r="J70" s="22">
        <v>0</v>
      </c>
      <c r="K70" s="22">
        <v>0</v>
      </c>
      <c r="L70" s="22">
        <v>0</v>
      </c>
      <c r="M70" s="22">
        <v>0</v>
      </c>
      <c r="N70" s="22">
        <v>72</v>
      </c>
      <c r="O70" s="22">
        <v>71</v>
      </c>
      <c r="P70" s="22">
        <v>72</v>
      </c>
      <c r="Q70" s="22">
        <v>81</v>
      </c>
      <c r="R70" s="22">
        <v>59</v>
      </c>
      <c r="S70" s="22">
        <v>54</v>
      </c>
      <c r="T70" s="22">
        <v>45</v>
      </c>
      <c r="U70" s="22">
        <v>28</v>
      </c>
      <c r="V70" s="22">
        <v>27</v>
      </c>
      <c r="W70" s="22">
        <v>27</v>
      </c>
      <c r="X70" s="22">
        <v>31</v>
      </c>
      <c r="Y70" s="22">
        <v>21</v>
      </c>
      <c r="Z70" s="22">
        <v>0</v>
      </c>
      <c r="AA70" s="22">
        <v>0</v>
      </c>
      <c r="AB70" s="36"/>
      <c r="AC70" s="22">
        <v>0</v>
      </c>
      <c r="AD70" s="22">
        <v>0</v>
      </c>
      <c r="AE70" s="22">
        <v>143</v>
      </c>
      <c r="AF70" s="22">
        <v>112</v>
      </c>
      <c r="AG70" s="22">
        <v>54</v>
      </c>
      <c r="AH70" s="22">
        <v>0</v>
      </c>
      <c r="AI70" s="36"/>
      <c r="AJ70" s="30">
        <v>0</v>
      </c>
      <c r="AK70" s="22">
        <v>0</v>
      </c>
      <c r="AL70" s="22">
        <v>0</v>
      </c>
      <c r="AM70" s="22">
        <v>265</v>
      </c>
      <c r="AN70" s="22">
        <v>127</v>
      </c>
      <c r="AO70" s="22">
        <v>72</v>
      </c>
      <c r="AP70" s="36"/>
      <c r="AQ70" s="38">
        <v>0</v>
      </c>
      <c r="AR70" s="38">
        <v>0</v>
      </c>
      <c r="AS70" s="38">
        <v>0</v>
      </c>
      <c r="AT70" s="38">
        <v>193</v>
      </c>
      <c r="AU70" s="38">
        <v>82</v>
      </c>
      <c r="AV70" s="38">
        <v>50</v>
      </c>
      <c r="AW70" t="s">
        <v>102</v>
      </c>
    </row>
    <row r="71" spans="2:49" ht="13.5" customHeight="1">
      <c r="B71" s="17" t="s">
        <v>105</v>
      </c>
      <c r="C71" s="30"/>
      <c r="D71" s="38">
        <v>0</v>
      </c>
      <c r="E71" s="38">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22">
        <v>0</v>
      </c>
      <c r="AB71" s="36"/>
      <c r="AC71" s="22">
        <v>0</v>
      </c>
      <c r="AD71" s="22">
        <v>0</v>
      </c>
      <c r="AE71" s="22">
        <v>0</v>
      </c>
      <c r="AF71" s="22">
        <v>0</v>
      </c>
      <c r="AG71" s="22">
        <v>0</v>
      </c>
      <c r="AH71" s="22">
        <v>0</v>
      </c>
      <c r="AI71" s="36"/>
      <c r="AJ71" s="30">
        <v>0</v>
      </c>
      <c r="AK71" s="22">
        <v>0</v>
      </c>
      <c r="AL71" s="22">
        <v>0</v>
      </c>
      <c r="AM71" s="22">
        <v>0</v>
      </c>
      <c r="AN71" s="22">
        <v>0</v>
      </c>
      <c r="AO71" s="22">
        <v>0</v>
      </c>
      <c r="AP71" s="36"/>
      <c r="AQ71" s="38">
        <v>0</v>
      </c>
      <c r="AR71" s="38">
        <v>0</v>
      </c>
      <c r="AS71" s="38">
        <v>0</v>
      </c>
      <c r="AT71" s="38">
        <v>0</v>
      </c>
      <c r="AU71" s="38">
        <v>0</v>
      </c>
      <c r="AV71" s="38">
        <v>0</v>
      </c>
      <c r="AW71" t="s">
        <v>102</v>
      </c>
    </row>
    <row r="72" spans="2:49" ht="13.5" customHeight="1">
      <c r="B72" s="18" t="s">
        <v>106</v>
      </c>
      <c r="C72" s="31"/>
      <c r="D72" s="39">
        <v>0</v>
      </c>
      <c r="E72" s="39">
        <v>0</v>
      </c>
      <c r="F72" s="20">
        <v>0</v>
      </c>
      <c r="G72" s="20">
        <v>0</v>
      </c>
      <c r="H72" s="20">
        <v>0</v>
      </c>
      <c r="I72" s="20">
        <v>0</v>
      </c>
      <c r="J72" s="20">
        <v>0</v>
      </c>
      <c r="K72" s="20">
        <v>0</v>
      </c>
      <c r="L72" s="20">
        <v>0</v>
      </c>
      <c r="M72" s="20">
        <v>0</v>
      </c>
      <c r="N72" s="20">
        <v>0</v>
      </c>
      <c r="O72" s="20">
        <v>0</v>
      </c>
      <c r="P72" s="20">
        <v>-250</v>
      </c>
      <c r="Q72" s="20">
        <v>-219</v>
      </c>
      <c r="R72" s="20">
        <v>-1120</v>
      </c>
      <c r="S72" s="20">
        <v>-913</v>
      </c>
      <c r="T72" s="20">
        <v>-630</v>
      </c>
      <c r="U72" s="20">
        <v>-590</v>
      </c>
      <c r="V72" s="20">
        <v>-140</v>
      </c>
      <c r="W72" s="20">
        <v>-31</v>
      </c>
      <c r="X72" s="20">
        <v>-155</v>
      </c>
      <c r="Y72" s="20">
        <v>-647</v>
      </c>
      <c r="Z72" s="20">
        <v>-369</v>
      </c>
      <c r="AA72" s="20">
        <v>-554</v>
      </c>
      <c r="AB72" s="36"/>
      <c r="AC72" s="20">
        <v>0</v>
      </c>
      <c r="AD72" s="20">
        <v>0</v>
      </c>
      <c r="AE72" s="20">
        <v>0</v>
      </c>
      <c r="AF72" s="20">
        <v>-2033</v>
      </c>
      <c r="AG72" s="20">
        <v>-171</v>
      </c>
      <c r="AH72" s="20">
        <v>-922</v>
      </c>
      <c r="AI72" s="36"/>
      <c r="AJ72" s="31">
        <v>0</v>
      </c>
      <c r="AK72" s="20">
        <v>0</v>
      </c>
      <c r="AL72" s="20">
        <v>0</v>
      </c>
      <c r="AM72" s="20">
        <v>-2500</v>
      </c>
      <c r="AN72" s="20">
        <v>-1391</v>
      </c>
      <c r="AO72" s="20">
        <v>-1724</v>
      </c>
      <c r="AP72" s="36"/>
      <c r="AQ72" s="57">
        <v>0</v>
      </c>
      <c r="AR72" s="57">
        <v>0</v>
      </c>
      <c r="AS72" s="57">
        <v>0</v>
      </c>
      <c r="AT72" s="20">
        <v>-2250</v>
      </c>
      <c r="AU72" s="20">
        <v>-761</v>
      </c>
      <c r="AV72" s="20">
        <v>-1569</v>
      </c>
    </row>
    <row r="73" spans="2:49">
      <c r="B73" s="4" t="s">
        <v>107</v>
      </c>
      <c r="C73" s="32"/>
      <c r="D73" s="41">
        <v>8085</v>
      </c>
      <c r="E73" s="41">
        <v>7441</v>
      </c>
      <c r="F73" s="41">
        <v>7032</v>
      </c>
      <c r="G73" s="41">
        <v>6957</v>
      </c>
      <c r="H73" s="41">
        <v>6649</v>
      </c>
      <c r="I73" s="41">
        <v>7330</v>
      </c>
      <c r="J73" s="41">
        <v>7418</v>
      </c>
      <c r="K73" s="41">
        <v>6227</v>
      </c>
      <c r="L73" s="41">
        <v>6915</v>
      </c>
      <c r="M73" s="41">
        <v>6669</v>
      </c>
      <c r="N73" s="41">
        <v>6644</v>
      </c>
      <c r="O73" s="41">
        <v>5577</v>
      </c>
      <c r="P73" s="41">
        <v>6522</v>
      </c>
      <c r="Q73" s="41">
        <v>6077</v>
      </c>
      <c r="R73" s="41">
        <v>5391</v>
      </c>
      <c r="S73" s="41">
        <v>4308</v>
      </c>
      <c r="T73" s="41">
        <v>4259</v>
      </c>
      <c r="U73" s="41">
        <v>2774</v>
      </c>
      <c r="V73" s="41">
        <v>2556</v>
      </c>
      <c r="W73" s="41">
        <v>2511</v>
      </c>
      <c r="X73" s="41">
        <v>2991</v>
      </c>
      <c r="Y73" s="41">
        <v>1506</v>
      </c>
      <c r="Z73" s="41">
        <v>1359</v>
      </c>
      <c r="AA73" s="41">
        <v>702</v>
      </c>
      <c r="AB73" s="36"/>
      <c r="AC73" s="41">
        <v>13989</v>
      </c>
      <c r="AD73" s="41">
        <v>13645</v>
      </c>
      <c r="AE73" s="41">
        <v>12219</v>
      </c>
      <c r="AF73" s="41">
        <v>9700</v>
      </c>
      <c r="AG73" s="41">
        <v>5067</v>
      </c>
      <c r="AH73" s="41">
        <v>2061</v>
      </c>
      <c r="AI73" s="36"/>
      <c r="AJ73" s="32">
        <v>29522</v>
      </c>
      <c r="AK73" s="41">
        <v>27618</v>
      </c>
      <c r="AL73" s="41">
        <v>25658</v>
      </c>
      <c r="AM73" s="41">
        <v>22301</v>
      </c>
      <c r="AN73" s="41">
        <v>12099</v>
      </c>
      <c r="AO73" s="41">
        <v>6580</v>
      </c>
      <c r="AP73" s="36"/>
      <c r="AQ73" s="41">
        <f>SUM(AQ69:AQ72)</f>
        <v>21429</v>
      </c>
      <c r="AR73" s="41">
        <v>20980</v>
      </c>
      <c r="AS73" s="41">
        <v>18745</v>
      </c>
      <c r="AT73" s="41">
        <v>15779</v>
      </c>
      <c r="AU73" s="41">
        <v>7841</v>
      </c>
      <c r="AV73" s="41">
        <v>3597</v>
      </c>
    </row>
    <row r="74" spans="2:49">
      <c r="B74" s="37"/>
      <c r="C74" s="30"/>
      <c r="D74" s="38"/>
      <c r="E74" s="38"/>
      <c r="F74" s="38"/>
      <c r="G74" s="38"/>
      <c r="H74" s="38"/>
      <c r="I74" s="38"/>
      <c r="J74" s="38"/>
      <c r="K74" s="38"/>
      <c r="L74" s="38"/>
      <c r="M74" s="38"/>
      <c r="N74" s="38"/>
      <c r="O74" s="38"/>
      <c r="P74" s="38"/>
      <c r="Q74" s="38"/>
      <c r="R74" s="38"/>
      <c r="S74" s="38"/>
      <c r="T74" s="38"/>
      <c r="U74" s="38"/>
      <c r="V74" s="38"/>
      <c r="W74" s="38"/>
      <c r="X74" s="38"/>
      <c r="Y74" s="38"/>
      <c r="Z74" s="38"/>
      <c r="AA74" s="38"/>
      <c r="AB74" s="37"/>
      <c r="AC74" s="38"/>
      <c r="AD74" s="38"/>
      <c r="AE74" s="38"/>
      <c r="AF74" s="38"/>
      <c r="AG74" s="38"/>
      <c r="AH74" s="38"/>
      <c r="AI74" s="37"/>
      <c r="AJ74" s="30"/>
      <c r="AK74" s="38"/>
      <c r="AL74" s="38"/>
      <c r="AM74" s="38"/>
      <c r="AN74" s="38"/>
      <c r="AO74" s="38"/>
      <c r="AP74" s="37"/>
      <c r="AQ74" s="38"/>
      <c r="AR74" s="38"/>
      <c r="AS74" s="38"/>
      <c r="AT74" s="38"/>
      <c r="AU74" s="38"/>
      <c r="AV74" s="38"/>
    </row>
    <row r="75" spans="2:49">
      <c r="B75" s="18" t="s">
        <v>108</v>
      </c>
      <c r="C75" s="29"/>
      <c r="D75" s="20">
        <v>736</v>
      </c>
      <c r="E75" s="20">
        <v>736</v>
      </c>
      <c r="F75" s="39">
        <v>728</v>
      </c>
      <c r="G75" s="39">
        <v>728</v>
      </c>
      <c r="H75" s="39">
        <v>736</v>
      </c>
      <c r="I75" s="39">
        <v>736</v>
      </c>
      <c r="J75" s="39">
        <v>728</v>
      </c>
      <c r="K75" s="39">
        <v>720</v>
      </c>
      <c r="L75" s="39">
        <v>736</v>
      </c>
      <c r="M75" s="39">
        <v>736</v>
      </c>
      <c r="N75" s="39">
        <v>728</v>
      </c>
      <c r="O75" s="39">
        <v>720</v>
      </c>
      <c r="P75" s="39">
        <v>736</v>
      </c>
      <c r="Q75" s="39">
        <v>736</v>
      </c>
      <c r="R75" s="39">
        <v>673</v>
      </c>
      <c r="S75" s="39">
        <v>535</v>
      </c>
      <c r="T75" s="39">
        <v>447</v>
      </c>
      <c r="U75" s="39">
        <v>333</v>
      </c>
      <c r="V75" s="39">
        <v>273</v>
      </c>
      <c r="W75" s="39">
        <v>273</v>
      </c>
      <c r="X75" s="39">
        <v>276</v>
      </c>
      <c r="Y75" s="39">
        <v>165</v>
      </c>
      <c r="Z75" s="39">
        <v>91</v>
      </c>
      <c r="AA75" s="39">
        <v>80</v>
      </c>
      <c r="AB75" s="36"/>
      <c r="AC75" s="39">
        <v>1456</v>
      </c>
      <c r="AD75" s="39">
        <v>1448</v>
      </c>
      <c r="AE75" s="39">
        <v>1448</v>
      </c>
      <c r="AF75" s="39">
        <v>1208</v>
      </c>
      <c r="AG75" s="39">
        <v>546</v>
      </c>
      <c r="AH75" s="39">
        <v>171</v>
      </c>
      <c r="AI75" s="36"/>
      <c r="AJ75" s="29">
        <v>2928</v>
      </c>
      <c r="AK75" s="39">
        <v>2920</v>
      </c>
      <c r="AL75" s="39">
        <v>2920</v>
      </c>
      <c r="AM75" s="39">
        <v>2680</v>
      </c>
      <c r="AN75" s="39">
        <v>1326</v>
      </c>
      <c r="AO75" s="39">
        <v>612</v>
      </c>
      <c r="AP75" s="36"/>
      <c r="AQ75" s="39">
        <v>2192</v>
      </c>
      <c r="AR75" s="39">
        <v>2184</v>
      </c>
      <c r="AS75" s="39">
        <v>2184</v>
      </c>
      <c r="AT75" s="39">
        <v>1944</v>
      </c>
      <c r="AU75" s="39">
        <v>879</v>
      </c>
      <c r="AV75" s="39">
        <v>336</v>
      </c>
    </row>
    <row r="76" spans="2:49">
      <c r="B76" s="5" t="s">
        <v>109</v>
      </c>
      <c r="C76" s="42"/>
      <c r="D76" s="46">
        <v>10985</v>
      </c>
      <c r="E76" s="46">
        <v>10110.054347826088</v>
      </c>
      <c r="F76" s="46">
        <v>9659</v>
      </c>
      <c r="G76" s="46">
        <v>9556</v>
      </c>
      <c r="H76" s="46">
        <v>9034</v>
      </c>
      <c r="I76" s="46">
        <v>9959</v>
      </c>
      <c r="J76" s="46">
        <v>10189</v>
      </c>
      <c r="K76" s="46">
        <v>8648</v>
      </c>
      <c r="L76" s="46">
        <v>9395.3804347826099</v>
      </c>
      <c r="M76" s="46">
        <v>9061.141304347826</v>
      </c>
      <c r="N76" s="46">
        <v>9126.3736263736264</v>
      </c>
      <c r="O76" s="46">
        <v>7746</v>
      </c>
      <c r="P76" s="46">
        <v>8862.4130434782619</v>
      </c>
      <c r="Q76" s="46">
        <v>8256.79347826087</v>
      </c>
      <c r="R76" s="46">
        <v>8011.4011887072811</v>
      </c>
      <c r="S76" s="46">
        <v>8053.336448598131</v>
      </c>
      <c r="T76" s="46">
        <v>9526.9642058165555</v>
      </c>
      <c r="U76" s="46">
        <v>8330.330330330331</v>
      </c>
      <c r="V76" s="46">
        <v>9360.6373626373625</v>
      </c>
      <c r="W76" s="46">
        <v>9197.802197802197</v>
      </c>
      <c r="X76" s="46">
        <v>10835.95652173913</v>
      </c>
      <c r="Y76" s="46">
        <v>9126.2727272727261</v>
      </c>
      <c r="Z76" s="46">
        <v>14939.065934065935</v>
      </c>
      <c r="AA76" s="46">
        <v>8774</v>
      </c>
      <c r="AB76" s="36"/>
      <c r="AC76" s="46">
        <v>9608</v>
      </c>
      <c r="AD76" s="46">
        <v>9423</v>
      </c>
      <c r="AE76" s="46">
        <v>8438.53591160221</v>
      </c>
      <c r="AF76" s="46">
        <v>8029.8013245033108</v>
      </c>
      <c r="AG76" s="46">
        <v>9280.2197802197807</v>
      </c>
      <c r="AH76" s="46">
        <v>12054.631578947368</v>
      </c>
      <c r="AI76" s="36"/>
      <c r="AJ76" s="42">
        <v>10082.650273224044</v>
      </c>
      <c r="AK76" s="46">
        <v>9458</v>
      </c>
      <c r="AL76" s="46">
        <v>8786.9863013698632</v>
      </c>
      <c r="AM76" s="46">
        <v>8321.2686567164183</v>
      </c>
      <c r="AN76" s="46">
        <v>9125.4343891402714</v>
      </c>
      <c r="AO76" s="46">
        <v>10750.633986928106</v>
      </c>
      <c r="AP76" s="36"/>
      <c r="AQ76" s="46">
        <f>AQ73/AQ75*1000</f>
        <v>9776.0036496350367</v>
      </c>
      <c r="AR76" s="46">
        <v>9606</v>
      </c>
      <c r="AS76" s="46">
        <v>8582.8754578754579</v>
      </c>
      <c r="AT76" s="46">
        <v>8116.7695473251024</v>
      </c>
      <c r="AU76" s="46">
        <v>8920.3640500568818</v>
      </c>
      <c r="AV76" s="46">
        <v>10705.357142857143</v>
      </c>
    </row>
    <row r="77" spans="2:49">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J77" s="61"/>
    </row>
    <row r="79" spans="2:49">
      <c r="B79" s="1" t="s">
        <v>112</v>
      </c>
    </row>
    <row r="80" spans="2:49">
      <c r="B80" s="24" t="s">
        <v>55</v>
      </c>
      <c r="C80" s="25" t="s">
        <v>56</v>
      </c>
      <c r="D80" s="25" t="s">
        <v>57</v>
      </c>
      <c r="E80" s="25" t="s">
        <v>58</v>
      </c>
      <c r="F80" s="25" t="s">
        <v>59</v>
      </c>
      <c r="G80" s="25" t="s">
        <v>60</v>
      </c>
      <c r="H80" s="25" t="s">
        <v>61</v>
      </c>
      <c r="I80" s="25" t="s">
        <v>62</v>
      </c>
      <c r="J80" s="25" t="s">
        <v>63</v>
      </c>
      <c r="K80" s="25" t="s">
        <v>64</v>
      </c>
      <c r="L80" s="25" t="s">
        <v>65</v>
      </c>
      <c r="M80" s="25" t="s">
        <v>66</v>
      </c>
      <c r="N80" s="25" t="s">
        <v>67</v>
      </c>
      <c r="O80" s="25" t="s">
        <v>68</v>
      </c>
      <c r="P80" s="25" t="s">
        <v>69</v>
      </c>
      <c r="Q80" s="25" t="s">
        <v>70</v>
      </c>
      <c r="R80" s="25" t="s">
        <v>71</v>
      </c>
      <c r="S80" s="25" t="s">
        <v>72</v>
      </c>
      <c r="T80" s="25" t="s">
        <v>73</v>
      </c>
      <c r="U80" s="25" t="s">
        <v>74</v>
      </c>
      <c r="V80" s="25" t="s">
        <v>75</v>
      </c>
      <c r="W80" s="25" t="s">
        <v>76</v>
      </c>
      <c r="X80" s="25" t="s">
        <v>77</v>
      </c>
      <c r="Y80" s="25" t="s">
        <v>78</v>
      </c>
      <c r="Z80" s="25" t="s">
        <v>79</v>
      </c>
      <c r="AA80" s="25" t="s">
        <v>80</v>
      </c>
      <c r="AC80" s="25" t="s">
        <v>81</v>
      </c>
      <c r="AD80" s="25" t="s">
        <v>82</v>
      </c>
      <c r="AE80" s="25" t="s">
        <v>83</v>
      </c>
      <c r="AF80" s="25" t="s">
        <v>84</v>
      </c>
      <c r="AG80" s="25" t="s">
        <v>85</v>
      </c>
      <c r="AH80" s="25" t="s">
        <v>86</v>
      </c>
      <c r="AJ80" s="25">
        <v>2024</v>
      </c>
      <c r="AK80" s="25">
        <v>2023</v>
      </c>
      <c r="AL80" s="25">
        <v>2022</v>
      </c>
      <c r="AM80" s="25">
        <v>2021</v>
      </c>
      <c r="AN80" s="25">
        <v>2020</v>
      </c>
      <c r="AO80" s="25">
        <v>2019</v>
      </c>
      <c r="AQ80" s="25" t="s">
        <v>87</v>
      </c>
      <c r="AR80" s="25" t="s">
        <v>88</v>
      </c>
      <c r="AS80" s="25" t="s">
        <v>89</v>
      </c>
      <c r="AT80" s="25" t="s">
        <v>90</v>
      </c>
      <c r="AU80" s="25" t="s">
        <v>91</v>
      </c>
      <c r="AV80" s="25" t="s">
        <v>92</v>
      </c>
    </row>
    <row r="81" spans="2:48" ht="0.75" customHeight="1">
      <c r="B81" s="3"/>
      <c r="C81" s="3"/>
      <c r="D81" s="3"/>
      <c r="E81" s="3"/>
      <c r="F81" s="3"/>
      <c r="G81" s="3"/>
      <c r="H81" s="3"/>
      <c r="I81" s="3"/>
      <c r="J81" s="3"/>
      <c r="K81" s="3"/>
      <c r="L81" s="3"/>
      <c r="M81" s="3"/>
      <c r="N81" s="3"/>
      <c r="O81" s="3"/>
      <c r="P81" s="3"/>
      <c r="Q81" s="3"/>
      <c r="R81" s="3"/>
      <c r="S81" s="3"/>
      <c r="T81" s="3"/>
      <c r="U81" s="3"/>
      <c r="V81" s="3"/>
      <c r="W81" s="3"/>
      <c r="X81" s="3"/>
      <c r="Y81" s="3"/>
      <c r="Z81" s="3"/>
      <c r="AA81" s="3"/>
      <c r="AC81" s="3"/>
      <c r="AD81" s="3"/>
      <c r="AE81" s="3"/>
      <c r="AF81" s="3"/>
      <c r="AG81" s="3"/>
      <c r="AH81" s="3"/>
      <c r="AJ81" s="3"/>
      <c r="AK81" s="3"/>
      <c r="AL81" s="3"/>
      <c r="AM81" s="3"/>
      <c r="AN81" s="3"/>
      <c r="AO81" s="3"/>
      <c r="AQ81" s="3"/>
      <c r="AR81" s="3"/>
      <c r="AS81" s="3"/>
      <c r="AT81" s="3"/>
      <c r="AU81" s="3"/>
      <c r="AV81" s="3"/>
    </row>
    <row r="82" spans="2:48" s="4" customFormat="1" ht="12" customHeight="1">
      <c r="B82" s="4" t="s">
        <v>113</v>
      </c>
      <c r="C82" s="27"/>
      <c r="D82" s="26"/>
      <c r="E82" s="26"/>
      <c r="F82" s="26"/>
      <c r="G82" s="26"/>
      <c r="H82" s="26"/>
      <c r="I82" s="26"/>
      <c r="J82" s="26"/>
      <c r="K82" s="26"/>
      <c r="L82" s="26"/>
      <c r="M82" s="26"/>
      <c r="N82" s="26"/>
      <c r="O82" s="26"/>
      <c r="P82" s="26">
        <v>26998</v>
      </c>
      <c r="Q82" s="26">
        <v>17640</v>
      </c>
      <c r="R82" s="26">
        <v>14154</v>
      </c>
      <c r="S82" s="26">
        <v>8273</v>
      </c>
      <c r="T82" s="26">
        <v>10323</v>
      </c>
      <c r="U82" s="26">
        <v>9257</v>
      </c>
      <c r="V82" s="26">
        <v>15720</v>
      </c>
      <c r="W82" s="26">
        <v>12825</v>
      </c>
      <c r="X82" s="26">
        <v>9038</v>
      </c>
      <c r="Y82" s="26">
        <v>7764</v>
      </c>
      <c r="Z82" s="26">
        <v>4227</v>
      </c>
      <c r="AA82" s="26">
        <v>4736</v>
      </c>
      <c r="AC82" s="23"/>
      <c r="AD82" s="23"/>
      <c r="AE82" s="23"/>
      <c r="AF82" s="26">
        <v>22426</v>
      </c>
      <c r="AG82" s="26">
        <v>28545</v>
      </c>
      <c r="AH82" s="26">
        <v>8963</v>
      </c>
      <c r="AJ82" s="27"/>
      <c r="AK82" s="26"/>
      <c r="AL82" s="26"/>
      <c r="AM82" s="26">
        <v>67064</v>
      </c>
      <c r="AN82" s="26">
        <v>48125</v>
      </c>
      <c r="AO82" s="26">
        <v>25763</v>
      </c>
      <c r="AQ82" s="26"/>
      <c r="AR82" s="26"/>
      <c r="AS82" s="26"/>
      <c r="AT82" s="26">
        <v>40066</v>
      </c>
      <c r="AU82" s="26">
        <v>37802</v>
      </c>
      <c r="AV82" s="26">
        <v>16726</v>
      </c>
    </row>
    <row r="83" spans="2:48" s="17" customFormat="1" ht="12" customHeight="1">
      <c r="B83" s="17" t="s">
        <v>114</v>
      </c>
      <c r="C83" s="28"/>
      <c r="D83" s="22"/>
      <c r="E83" s="22"/>
      <c r="F83" s="22"/>
      <c r="G83" s="22"/>
      <c r="H83" s="22"/>
      <c r="I83" s="22"/>
      <c r="J83" s="22"/>
      <c r="K83" s="22"/>
      <c r="L83" s="22"/>
      <c r="M83" s="22"/>
      <c r="N83" s="22"/>
      <c r="O83" s="22"/>
      <c r="P83" s="22">
        <v>-6360</v>
      </c>
      <c r="Q83" s="22">
        <v>0</v>
      </c>
      <c r="R83" s="22">
        <v>0</v>
      </c>
      <c r="S83" s="22">
        <v>0</v>
      </c>
      <c r="T83" s="22">
        <v>0</v>
      </c>
      <c r="U83" s="22">
        <v>0</v>
      </c>
      <c r="V83" s="22">
        <v>0</v>
      </c>
      <c r="W83" s="22">
        <v>0</v>
      </c>
      <c r="X83" s="22">
        <v>0</v>
      </c>
      <c r="Y83" s="22">
        <v>0</v>
      </c>
      <c r="Z83" s="22">
        <v>0</v>
      </c>
      <c r="AA83" s="22">
        <v>0</v>
      </c>
      <c r="AC83" s="19"/>
      <c r="AD83" s="19"/>
      <c r="AE83" s="19"/>
      <c r="AF83" s="22">
        <v>0</v>
      </c>
      <c r="AG83" s="22">
        <v>0</v>
      </c>
      <c r="AH83" s="22">
        <v>0</v>
      </c>
      <c r="AJ83" s="28"/>
      <c r="AK83" s="22"/>
      <c r="AL83" s="22"/>
      <c r="AM83" s="22">
        <v>-6360</v>
      </c>
      <c r="AN83" s="22">
        <v>0</v>
      </c>
      <c r="AO83" s="22">
        <v>0</v>
      </c>
      <c r="AQ83" s="22"/>
      <c r="AR83" s="22"/>
      <c r="AS83" s="22"/>
      <c r="AT83" s="22">
        <v>0</v>
      </c>
      <c r="AU83" s="22">
        <v>0</v>
      </c>
      <c r="AV83" s="22">
        <v>0</v>
      </c>
    </row>
    <row r="84" spans="2:48" s="17" customFormat="1" ht="12" customHeight="1">
      <c r="B84" s="17" t="s">
        <v>115</v>
      </c>
      <c r="C84" s="28"/>
      <c r="D84" s="22"/>
      <c r="E84" s="22"/>
      <c r="F84" s="22"/>
      <c r="G84" s="22"/>
      <c r="H84" s="22"/>
      <c r="I84" s="22"/>
      <c r="J84" s="22"/>
      <c r="K84" s="22"/>
      <c r="L84" s="22"/>
      <c r="M84" s="22"/>
      <c r="N84" s="22"/>
      <c r="O84" s="22"/>
      <c r="P84" s="22">
        <v>-1422</v>
      </c>
      <c r="Q84" s="22">
        <v>0</v>
      </c>
      <c r="R84" s="22">
        <v>0</v>
      </c>
      <c r="S84" s="22">
        <v>0</v>
      </c>
      <c r="T84" s="22">
        <v>0</v>
      </c>
      <c r="U84" s="22">
        <v>0</v>
      </c>
      <c r="V84" s="22">
        <v>0</v>
      </c>
      <c r="W84" s="22">
        <v>0</v>
      </c>
      <c r="X84" s="22">
        <v>0</v>
      </c>
      <c r="Y84" s="22">
        <v>0</v>
      </c>
      <c r="Z84" s="22">
        <v>0</v>
      </c>
      <c r="AA84" s="22">
        <v>0</v>
      </c>
      <c r="AC84" s="19"/>
      <c r="AD84" s="19"/>
      <c r="AE84" s="19"/>
      <c r="AF84" s="22">
        <v>0</v>
      </c>
      <c r="AG84" s="22">
        <v>0</v>
      </c>
      <c r="AH84" s="22">
        <v>0</v>
      </c>
      <c r="AJ84" s="28"/>
      <c r="AK84" s="22"/>
      <c r="AL84" s="22"/>
      <c r="AM84" s="22">
        <v>-1422</v>
      </c>
      <c r="AN84" s="22">
        <v>0</v>
      </c>
      <c r="AO84" s="22">
        <v>0</v>
      </c>
      <c r="AQ84" s="22"/>
      <c r="AR84" s="22"/>
      <c r="AS84" s="22"/>
      <c r="AT84" s="22">
        <v>0</v>
      </c>
      <c r="AU84" s="22">
        <v>0</v>
      </c>
      <c r="AV84" s="22">
        <v>0</v>
      </c>
    </row>
    <row r="85" spans="2:48" s="17" customFormat="1" ht="12" customHeight="1">
      <c r="B85" s="18" t="s">
        <v>106</v>
      </c>
      <c r="C85" s="29"/>
      <c r="D85" s="20"/>
      <c r="E85" s="20"/>
      <c r="F85" s="20"/>
      <c r="G85" s="20"/>
      <c r="H85" s="20"/>
      <c r="I85" s="20"/>
      <c r="J85" s="20"/>
      <c r="K85" s="20"/>
      <c r="L85" s="20"/>
      <c r="M85" s="20"/>
      <c r="N85" s="20"/>
      <c r="O85" s="20"/>
      <c r="P85" s="20">
        <v>250</v>
      </c>
      <c r="Q85" s="20">
        <v>219</v>
      </c>
      <c r="R85" s="20">
        <v>1120</v>
      </c>
      <c r="S85" s="20">
        <v>913</v>
      </c>
      <c r="T85" s="20">
        <v>630</v>
      </c>
      <c r="U85" s="20">
        <v>590</v>
      </c>
      <c r="V85" s="20">
        <v>140</v>
      </c>
      <c r="W85" s="20">
        <v>31</v>
      </c>
      <c r="X85" s="20">
        <v>155</v>
      </c>
      <c r="Y85" s="20">
        <v>647</v>
      </c>
      <c r="Z85" s="20">
        <v>369</v>
      </c>
      <c r="AA85" s="20">
        <v>553</v>
      </c>
      <c r="AC85" s="21"/>
      <c r="AD85" s="21"/>
      <c r="AE85" s="21"/>
      <c r="AF85" s="20">
        <v>2033</v>
      </c>
      <c r="AG85" s="20">
        <v>171</v>
      </c>
      <c r="AH85" s="20">
        <v>922</v>
      </c>
      <c r="AJ85" s="29"/>
      <c r="AK85" s="20"/>
      <c r="AL85" s="20"/>
      <c r="AM85" s="20">
        <v>2500</v>
      </c>
      <c r="AN85" s="20">
        <v>1391</v>
      </c>
      <c r="AO85" s="20">
        <v>1724</v>
      </c>
      <c r="AQ85" s="20"/>
      <c r="AR85" s="20"/>
      <c r="AS85" s="20"/>
      <c r="AT85" s="20">
        <v>2250</v>
      </c>
      <c r="AU85" s="20">
        <v>761</v>
      </c>
      <c r="AV85" s="20">
        <v>1569</v>
      </c>
    </row>
    <row r="86" spans="2:48" s="17" customFormat="1" ht="12" customHeight="1">
      <c r="B86" s="5" t="s">
        <v>18</v>
      </c>
      <c r="C86" s="10"/>
      <c r="D86" s="35"/>
      <c r="E86" s="35"/>
      <c r="F86" s="35"/>
      <c r="G86" s="35"/>
      <c r="H86" s="35"/>
      <c r="I86" s="35"/>
      <c r="J86" s="35"/>
      <c r="K86" s="35"/>
      <c r="L86" s="8"/>
      <c r="M86" s="8"/>
      <c r="N86" s="8"/>
      <c r="O86" s="8"/>
      <c r="P86" s="8">
        <v>19466</v>
      </c>
      <c r="Q86" s="8">
        <v>17859</v>
      </c>
      <c r="R86" s="8">
        <v>15274</v>
      </c>
      <c r="S86" s="8">
        <v>9186</v>
      </c>
      <c r="T86" s="8">
        <v>10953</v>
      </c>
      <c r="U86" s="8">
        <v>9847</v>
      </c>
      <c r="V86" s="8">
        <v>15860</v>
      </c>
      <c r="W86" s="8">
        <v>12856</v>
      </c>
      <c r="X86" s="8">
        <v>9193</v>
      </c>
      <c r="Y86" s="8">
        <v>8411</v>
      </c>
      <c r="Z86" s="8">
        <v>4595</v>
      </c>
      <c r="AA86" s="8">
        <v>5289</v>
      </c>
      <c r="AC86" s="8"/>
      <c r="AD86" s="8"/>
      <c r="AE86" s="8"/>
      <c r="AF86" s="8">
        <v>24460</v>
      </c>
      <c r="AG86" s="8">
        <v>28717</v>
      </c>
      <c r="AH86" s="8">
        <v>9886</v>
      </c>
      <c r="AJ86" s="10"/>
      <c r="AK86" s="8"/>
      <c r="AL86" s="8"/>
      <c r="AM86" s="8">
        <v>61782</v>
      </c>
      <c r="AN86" s="8">
        <v>49517</v>
      </c>
      <c r="AO86" s="8">
        <v>27487</v>
      </c>
      <c r="AQ86" s="8"/>
      <c r="AR86" s="8"/>
      <c r="AS86" s="8"/>
      <c r="AT86" s="8">
        <v>42316</v>
      </c>
      <c r="AU86" s="8">
        <v>38563</v>
      </c>
      <c r="AV86" s="8">
        <v>18295</v>
      </c>
    </row>
    <row r="87" spans="2:48" s="17" customFormat="1" ht="12" customHeight="1">
      <c r="L87" s="22"/>
      <c r="M87" s="22"/>
      <c r="N87" s="22"/>
      <c r="O87" s="22"/>
      <c r="P87" s="22"/>
      <c r="Q87" s="22"/>
      <c r="R87" s="22"/>
      <c r="S87" s="22"/>
      <c r="T87" s="22"/>
      <c r="U87" s="22"/>
      <c r="V87" s="22"/>
      <c r="W87" s="22"/>
      <c r="X87" s="22"/>
      <c r="Y87" s="22"/>
      <c r="Z87" s="22"/>
      <c r="AA87" s="22"/>
      <c r="AC87" s="22"/>
      <c r="AD87" s="22"/>
      <c r="AE87" s="22"/>
      <c r="AF87" s="22"/>
      <c r="AG87" s="22"/>
      <c r="AH87" s="22"/>
      <c r="AN87" s="22"/>
      <c r="AO87" s="22"/>
      <c r="AQ87" s="22"/>
      <c r="AR87" s="22"/>
      <c r="AS87" s="22"/>
      <c r="AT87" s="22"/>
      <c r="AU87" s="22"/>
      <c r="AV87" s="22"/>
    </row>
    <row r="88" spans="2:48" s="4" customFormat="1" ht="12" customHeight="1">
      <c r="B88" s="4" t="s">
        <v>116</v>
      </c>
      <c r="C88" s="27"/>
      <c r="D88" s="26"/>
      <c r="E88" s="26"/>
      <c r="F88" s="26"/>
      <c r="G88" s="26"/>
      <c r="H88" s="26"/>
      <c r="I88" s="26"/>
      <c r="J88" s="26"/>
      <c r="K88" s="26"/>
      <c r="L88" s="23"/>
      <c r="M88" s="23"/>
      <c r="N88" s="23"/>
      <c r="O88" s="23"/>
      <c r="P88" s="26">
        <v>19792</v>
      </c>
      <c r="Q88" s="26">
        <v>10206</v>
      </c>
      <c r="R88" s="26">
        <v>7122</v>
      </c>
      <c r="S88" s="26">
        <v>1279</v>
      </c>
      <c r="T88" s="26">
        <v>4701</v>
      </c>
      <c r="U88" s="26">
        <v>4436</v>
      </c>
      <c r="V88" s="26">
        <v>11362</v>
      </c>
      <c r="W88" s="26">
        <v>8472</v>
      </c>
      <c r="X88" s="26">
        <v>4508</v>
      </c>
      <c r="Y88" s="26">
        <v>4143</v>
      </c>
      <c r="Z88" s="26">
        <v>1085</v>
      </c>
      <c r="AA88" s="26">
        <v>1958</v>
      </c>
      <c r="AC88" s="23"/>
      <c r="AD88" s="23"/>
      <c r="AE88" s="23"/>
      <c r="AF88" s="26">
        <v>8401</v>
      </c>
      <c r="AG88" s="26">
        <v>19834</v>
      </c>
      <c r="AH88" s="26">
        <v>3043</v>
      </c>
      <c r="AJ88" s="27"/>
      <c r="AK88" s="26"/>
      <c r="AL88" s="26"/>
      <c r="AM88" s="26">
        <v>38398</v>
      </c>
      <c r="AN88" s="26">
        <v>28971</v>
      </c>
      <c r="AO88" s="26">
        <v>11692</v>
      </c>
      <c r="AQ88" s="26"/>
      <c r="AR88" s="26"/>
      <c r="AS88" s="26"/>
      <c r="AT88" s="26">
        <v>18606</v>
      </c>
      <c r="AU88" s="26">
        <v>24269</v>
      </c>
      <c r="AV88" s="26">
        <v>7185</v>
      </c>
    </row>
    <row r="89" spans="2:48" s="17" customFormat="1" ht="12" customHeight="1">
      <c r="B89" s="17" t="s">
        <v>114</v>
      </c>
      <c r="C89" s="28"/>
      <c r="D89" s="22"/>
      <c r="E89" s="22"/>
      <c r="F89" s="22"/>
      <c r="G89" s="22"/>
      <c r="H89" s="22"/>
      <c r="I89" s="22"/>
      <c r="J89" s="22"/>
      <c r="K89" s="22"/>
      <c r="L89" s="19"/>
      <c r="M89" s="19"/>
      <c r="N89" s="19"/>
      <c r="O89" s="19"/>
      <c r="P89" s="22">
        <v>-6360</v>
      </c>
      <c r="Q89" s="22">
        <v>0</v>
      </c>
      <c r="R89" s="22">
        <v>0</v>
      </c>
      <c r="S89" s="22">
        <v>0</v>
      </c>
      <c r="T89" s="22">
        <v>0</v>
      </c>
      <c r="U89" s="22">
        <v>0</v>
      </c>
      <c r="V89" s="22">
        <v>0</v>
      </c>
      <c r="W89" s="22">
        <v>0</v>
      </c>
      <c r="X89" s="22">
        <v>0</v>
      </c>
      <c r="Y89" s="22">
        <v>0</v>
      </c>
      <c r="Z89" s="22">
        <v>0</v>
      </c>
      <c r="AA89" s="22">
        <v>0</v>
      </c>
      <c r="AC89" s="19"/>
      <c r="AD89" s="19"/>
      <c r="AE89" s="19"/>
      <c r="AF89" s="22">
        <v>0</v>
      </c>
      <c r="AG89" s="22">
        <v>0</v>
      </c>
      <c r="AH89" s="22">
        <v>0</v>
      </c>
      <c r="AJ89" s="28"/>
      <c r="AK89" s="22"/>
      <c r="AL89" s="22"/>
      <c r="AM89" s="22">
        <v>-6360</v>
      </c>
      <c r="AN89" s="22">
        <v>0</v>
      </c>
      <c r="AO89" s="22">
        <v>0</v>
      </c>
      <c r="AQ89" s="22"/>
      <c r="AR89" s="22"/>
      <c r="AS89" s="22"/>
      <c r="AT89" s="22">
        <v>0</v>
      </c>
      <c r="AU89" s="22">
        <v>0</v>
      </c>
      <c r="AV89" s="22">
        <v>0</v>
      </c>
    </row>
    <row r="90" spans="2:48" s="17" customFormat="1" ht="12" customHeight="1">
      <c r="B90" s="17" t="s">
        <v>115</v>
      </c>
      <c r="C90" s="28"/>
      <c r="D90" s="22"/>
      <c r="E90" s="22"/>
      <c r="F90" s="22"/>
      <c r="G90" s="22"/>
      <c r="H90" s="22"/>
      <c r="I90" s="22"/>
      <c r="J90" s="22"/>
      <c r="K90" s="22"/>
      <c r="L90" s="19"/>
      <c r="M90" s="19"/>
      <c r="N90" s="19"/>
      <c r="O90" s="19"/>
      <c r="P90" s="22">
        <v>-1422</v>
      </c>
      <c r="Q90" s="22">
        <v>0</v>
      </c>
      <c r="R90" s="22">
        <v>0</v>
      </c>
      <c r="S90" s="22">
        <v>0</v>
      </c>
      <c r="T90" s="22">
        <v>0</v>
      </c>
      <c r="U90" s="22">
        <v>0</v>
      </c>
      <c r="V90" s="22">
        <v>0</v>
      </c>
      <c r="W90" s="22">
        <v>0</v>
      </c>
      <c r="X90" s="22">
        <v>0</v>
      </c>
      <c r="Y90" s="22">
        <v>0</v>
      </c>
      <c r="Z90" s="22">
        <v>0</v>
      </c>
      <c r="AA90" s="22">
        <v>0</v>
      </c>
      <c r="AC90" s="19"/>
      <c r="AD90" s="19"/>
      <c r="AE90" s="19"/>
      <c r="AF90" s="22">
        <v>0</v>
      </c>
      <c r="AG90" s="22">
        <v>0</v>
      </c>
      <c r="AH90" s="22">
        <v>0</v>
      </c>
      <c r="AJ90" s="28"/>
      <c r="AK90" s="22"/>
      <c r="AL90" s="22"/>
      <c r="AM90" s="22">
        <v>-1422</v>
      </c>
      <c r="AN90" s="22">
        <v>0</v>
      </c>
      <c r="AO90" s="22">
        <v>0</v>
      </c>
      <c r="AQ90" s="22"/>
      <c r="AR90" s="22"/>
      <c r="AS90" s="22"/>
      <c r="AT90" s="22">
        <v>0</v>
      </c>
      <c r="AU90" s="22">
        <v>0</v>
      </c>
      <c r="AV90" s="22">
        <v>0</v>
      </c>
    </row>
    <row r="91" spans="2:48" s="17" customFormat="1" ht="12" customHeight="1">
      <c r="B91" s="18" t="s">
        <v>106</v>
      </c>
      <c r="C91" s="29"/>
      <c r="D91" s="20"/>
      <c r="E91" s="20"/>
      <c r="F91" s="20"/>
      <c r="G91" s="20"/>
      <c r="H91" s="20"/>
      <c r="I91" s="20"/>
      <c r="J91" s="20"/>
      <c r="K91" s="20"/>
      <c r="L91" s="20"/>
      <c r="M91" s="20"/>
      <c r="N91" s="20"/>
      <c r="O91" s="20"/>
      <c r="P91" s="20">
        <v>250</v>
      </c>
      <c r="Q91" s="20">
        <v>219</v>
      </c>
      <c r="R91" s="20">
        <v>1120</v>
      </c>
      <c r="S91" s="20">
        <v>913</v>
      </c>
      <c r="T91" s="20">
        <v>630</v>
      </c>
      <c r="U91" s="20">
        <v>590</v>
      </c>
      <c r="V91" s="20">
        <v>140</v>
      </c>
      <c r="W91" s="20">
        <v>31</v>
      </c>
      <c r="X91" s="20">
        <v>155</v>
      </c>
      <c r="Y91" s="20">
        <v>647</v>
      </c>
      <c r="Z91" s="20">
        <v>369</v>
      </c>
      <c r="AA91" s="20">
        <v>553</v>
      </c>
      <c r="AC91" s="20"/>
      <c r="AD91" s="20"/>
      <c r="AE91" s="20"/>
      <c r="AF91" s="20">
        <v>2033</v>
      </c>
      <c r="AG91" s="20">
        <v>171</v>
      </c>
      <c r="AH91" s="20">
        <v>922</v>
      </c>
      <c r="AJ91" s="29"/>
      <c r="AK91" s="20"/>
      <c r="AL91" s="20"/>
      <c r="AM91" s="20">
        <v>2500</v>
      </c>
      <c r="AN91" s="20">
        <v>1391</v>
      </c>
      <c r="AO91" s="20">
        <v>1724</v>
      </c>
      <c r="AQ91" s="20"/>
      <c r="AR91" s="20"/>
      <c r="AS91" s="20"/>
      <c r="AT91" s="20">
        <v>2250</v>
      </c>
      <c r="AU91" s="20">
        <v>761</v>
      </c>
      <c r="AV91" s="20">
        <v>1569</v>
      </c>
    </row>
    <row r="92" spans="2:48" s="17" customFormat="1" ht="12" customHeight="1">
      <c r="B92" s="5" t="s">
        <v>21</v>
      </c>
      <c r="C92" s="10"/>
      <c r="D92" s="35"/>
      <c r="E92" s="35"/>
      <c r="F92" s="35"/>
      <c r="G92" s="35"/>
      <c r="H92" s="35"/>
      <c r="I92" s="35"/>
      <c r="J92" s="35"/>
      <c r="K92" s="35"/>
      <c r="L92" s="8"/>
      <c r="M92" s="8"/>
      <c r="N92" s="8"/>
      <c r="O92" s="8"/>
      <c r="P92" s="8">
        <v>12260</v>
      </c>
      <c r="Q92" s="8">
        <v>10425</v>
      </c>
      <c r="R92" s="8">
        <v>8242</v>
      </c>
      <c r="S92" s="8">
        <v>2192</v>
      </c>
      <c r="T92" s="8">
        <v>5331</v>
      </c>
      <c r="U92" s="8">
        <v>5026</v>
      </c>
      <c r="V92" s="8">
        <v>11502</v>
      </c>
      <c r="W92" s="8">
        <v>8503</v>
      </c>
      <c r="X92" s="8">
        <v>4663</v>
      </c>
      <c r="Y92" s="8">
        <v>4790</v>
      </c>
      <c r="Z92" s="8">
        <v>1453</v>
      </c>
      <c r="AA92" s="8">
        <v>2511</v>
      </c>
      <c r="AC92" s="8"/>
      <c r="AD92" s="8"/>
      <c r="AE92" s="8"/>
      <c r="AF92" s="8">
        <v>10434</v>
      </c>
      <c r="AG92" s="8">
        <v>20005</v>
      </c>
      <c r="AH92" s="8">
        <v>3966</v>
      </c>
      <c r="AJ92" s="10"/>
      <c r="AK92" s="8"/>
      <c r="AL92" s="8"/>
      <c r="AM92" s="8">
        <v>33116</v>
      </c>
      <c r="AN92" s="8">
        <v>30362</v>
      </c>
      <c r="AO92" s="8">
        <v>13417</v>
      </c>
      <c r="AQ92" s="8"/>
      <c r="AR92" s="8"/>
      <c r="AS92" s="8"/>
      <c r="AT92" s="8">
        <v>20856</v>
      </c>
      <c r="AU92" s="8">
        <v>25031</v>
      </c>
      <c r="AV92" s="8">
        <v>8755</v>
      </c>
    </row>
    <row r="95" spans="2:48">
      <c r="B95" s="1" t="s">
        <v>117</v>
      </c>
    </row>
    <row r="96" spans="2:48">
      <c r="B96" s="24" t="s">
        <v>55</v>
      </c>
      <c r="C96" s="25" t="s">
        <v>56</v>
      </c>
      <c r="D96" s="25" t="s">
        <v>57</v>
      </c>
      <c r="E96" s="25" t="s">
        <v>58</v>
      </c>
      <c r="F96" s="25" t="s">
        <v>59</v>
      </c>
      <c r="G96" s="25" t="s">
        <v>60</v>
      </c>
      <c r="H96" s="25" t="s">
        <v>61</v>
      </c>
      <c r="I96" s="25" t="s">
        <v>62</v>
      </c>
      <c r="J96" s="25" t="s">
        <v>63</v>
      </c>
      <c r="K96" s="25" t="s">
        <v>64</v>
      </c>
      <c r="L96" s="25" t="s">
        <v>65</v>
      </c>
      <c r="M96" s="25" t="s">
        <v>66</v>
      </c>
      <c r="N96" s="25" t="s">
        <v>67</v>
      </c>
      <c r="O96" s="25" t="s">
        <v>68</v>
      </c>
      <c r="P96" s="25" t="s">
        <v>69</v>
      </c>
      <c r="Q96" s="25" t="s">
        <v>70</v>
      </c>
      <c r="R96" s="25" t="s">
        <v>71</v>
      </c>
      <c r="S96" s="25" t="s">
        <v>72</v>
      </c>
      <c r="T96" s="25" t="s">
        <v>73</v>
      </c>
      <c r="U96" s="25" t="s">
        <v>74</v>
      </c>
      <c r="V96" s="25" t="s">
        <v>75</v>
      </c>
      <c r="W96" s="25" t="s">
        <v>76</v>
      </c>
      <c r="X96" s="25" t="s">
        <v>77</v>
      </c>
      <c r="Y96" s="25" t="s">
        <v>78</v>
      </c>
      <c r="Z96" s="25" t="s">
        <v>79</v>
      </c>
      <c r="AA96" s="25" t="s">
        <v>80</v>
      </c>
      <c r="AC96" s="25" t="s">
        <v>81</v>
      </c>
      <c r="AD96" s="25" t="s">
        <v>82</v>
      </c>
      <c r="AE96" s="25" t="s">
        <v>83</v>
      </c>
      <c r="AF96" s="25" t="s">
        <v>84</v>
      </c>
      <c r="AG96" s="25" t="s">
        <v>85</v>
      </c>
      <c r="AH96" s="25" t="s">
        <v>86</v>
      </c>
      <c r="AJ96" s="25">
        <v>2024</v>
      </c>
      <c r="AK96" s="25">
        <v>2023</v>
      </c>
      <c r="AL96" s="25">
        <v>2022</v>
      </c>
      <c r="AM96" s="25">
        <v>2021</v>
      </c>
      <c r="AN96" s="25">
        <v>2020</v>
      </c>
      <c r="AO96" s="25">
        <v>2019</v>
      </c>
      <c r="AQ96" s="25" t="s">
        <v>87</v>
      </c>
      <c r="AR96" s="25" t="s">
        <v>88</v>
      </c>
      <c r="AS96" s="25" t="s">
        <v>89</v>
      </c>
      <c r="AT96" s="25" t="s">
        <v>90</v>
      </c>
      <c r="AU96" s="25" t="s">
        <v>91</v>
      </c>
      <c r="AV96" s="25" t="s">
        <v>92</v>
      </c>
    </row>
    <row r="97" spans="2:48" ht="0.75" customHeight="1">
      <c r="B97" s="3"/>
      <c r="C97" s="3"/>
      <c r="D97" s="3"/>
      <c r="E97" s="3"/>
      <c r="F97" s="3"/>
      <c r="G97" s="3"/>
      <c r="H97" s="3"/>
      <c r="I97" s="3"/>
      <c r="J97" s="3"/>
      <c r="K97" s="3"/>
      <c r="L97" s="3"/>
      <c r="M97" s="3"/>
      <c r="N97" s="3"/>
      <c r="O97" s="3"/>
      <c r="P97" s="3"/>
      <c r="Q97" s="3"/>
      <c r="R97" s="3"/>
      <c r="S97" s="3"/>
      <c r="T97" s="3"/>
      <c r="U97" s="3"/>
      <c r="V97" s="3"/>
      <c r="W97" s="3"/>
      <c r="X97" s="3"/>
      <c r="Y97" s="3"/>
      <c r="Z97" s="3"/>
      <c r="AA97" s="3"/>
      <c r="AC97" s="3"/>
      <c r="AD97" s="3"/>
      <c r="AE97" s="3"/>
      <c r="AF97" s="3"/>
      <c r="AG97" s="3"/>
      <c r="AH97" s="3"/>
      <c r="AJ97" s="3"/>
      <c r="AK97" s="3"/>
      <c r="AL97" s="3"/>
      <c r="AM97" s="3"/>
      <c r="AN97" s="3"/>
      <c r="AO97" s="3"/>
      <c r="AQ97" s="3"/>
      <c r="AR97" s="3"/>
      <c r="AS97" s="3"/>
      <c r="AT97" s="3"/>
      <c r="AU97" s="3"/>
      <c r="AV97" s="3"/>
    </row>
    <row r="98" spans="2:48" s="17" customFormat="1" ht="12" customHeight="1">
      <c r="B98" s="17" t="s">
        <v>118</v>
      </c>
      <c r="C98" s="30"/>
      <c r="D98" s="38">
        <v>128559</v>
      </c>
      <c r="E98" s="38">
        <v>124626</v>
      </c>
      <c r="F98" s="38">
        <v>130693</v>
      </c>
      <c r="G98" s="38">
        <v>141760</v>
      </c>
      <c r="H98" s="38">
        <v>154835</v>
      </c>
      <c r="I98" s="38">
        <v>160979</v>
      </c>
      <c r="J98" s="38">
        <v>167129</v>
      </c>
      <c r="K98" s="38">
        <v>152817</v>
      </c>
      <c r="L98" s="38">
        <v>156534</v>
      </c>
      <c r="M98" s="38">
        <v>231236</v>
      </c>
      <c r="N98" s="38">
        <v>236981</v>
      </c>
      <c r="O98" s="38">
        <v>244082</v>
      </c>
      <c r="P98" s="38">
        <v>249993</v>
      </c>
      <c r="Q98" s="38">
        <v>214770</v>
      </c>
      <c r="R98" s="38">
        <v>218669</v>
      </c>
      <c r="S98" s="38">
        <v>189542</v>
      </c>
      <c r="T98" s="38">
        <v>206813</v>
      </c>
      <c r="U98" s="38">
        <v>156452</v>
      </c>
      <c r="V98" s="38">
        <v>160738</v>
      </c>
      <c r="W98" s="38">
        <v>165033</v>
      </c>
      <c r="X98" s="38">
        <v>169304</v>
      </c>
      <c r="Y98" s="38">
        <v>173061</v>
      </c>
      <c r="Z98" s="38">
        <v>147471</v>
      </c>
      <c r="AA98" s="38">
        <v>121892</v>
      </c>
      <c r="AC98" s="38">
        <v>130693</v>
      </c>
      <c r="AD98" s="38">
        <v>167129</v>
      </c>
      <c r="AE98" s="38">
        <v>236981</v>
      </c>
      <c r="AF98" s="38">
        <v>218669</v>
      </c>
      <c r="AG98" s="38">
        <v>160738</v>
      </c>
      <c r="AH98" s="38">
        <v>147471</v>
      </c>
      <c r="AJ98" s="28">
        <v>128559</v>
      </c>
      <c r="AK98" s="38">
        <v>154835</v>
      </c>
      <c r="AL98" s="38">
        <v>156534</v>
      </c>
      <c r="AM98" s="38">
        <v>249993</v>
      </c>
      <c r="AN98" s="38">
        <v>206813</v>
      </c>
      <c r="AO98" s="38">
        <v>169304</v>
      </c>
      <c r="AQ98" s="38">
        <v>124626</v>
      </c>
      <c r="AR98" s="38">
        <v>160979</v>
      </c>
      <c r="AS98" s="38">
        <v>231236</v>
      </c>
      <c r="AT98" s="38">
        <v>214770</v>
      </c>
      <c r="AU98" s="38">
        <v>156452</v>
      </c>
      <c r="AV98" s="38">
        <v>173061</v>
      </c>
    </row>
    <row r="99" spans="2:48" s="17" customFormat="1" ht="12" customHeight="1">
      <c r="B99" s="17" t="s">
        <v>119</v>
      </c>
      <c r="C99" s="30"/>
      <c r="D99" s="38">
        <v>70625</v>
      </c>
      <c r="E99" s="38">
        <v>75803</v>
      </c>
      <c r="F99" s="38">
        <v>74973</v>
      </c>
      <c r="G99" s="38">
        <v>45766</v>
      </c>
      <c r="H99" s="38">
        <v>66897</v>
      </c>
      <c r="I99" s="38">
        <v>63905</v>
      </c>
      <c r="J99" s="38">
        <v>64224</v>
      </c>
      <c r="K99" s="38">
        <v>66379</v>
      </c>
      <c r="L99" s="38">
        <v>69975</v>
      </c>
      <c r="M99" s="38">
        <v>63975</v>
      </c>
      <c r="N99" s="38">
        <v>69990</v>
      </c>
      <c r="O99" s="38">
        <v>80094</v>
      </c>
      <c r="P99" s="38">
        <v>78205</v>
      </c>
      <c r="Q99" s="38">
        <v>79635</v>
      </c>
      <c r="R99" s="38">
        <v>80774</v>
      </c>
      <c r="S99" s="38">
        <v>80399</v>
      </c>
      <c r="T99" s="38">
        <v>80649</v>
      </c>
      <c r="U99" s="38">
        <v>72388</v>
      </c>
      <c r="V99" s="38">
        <v>50877</v>
      </c>
      <c r="W99" s="38">
        <v>59552</v>
      </c>
      <c r="X99" s="38">
        <v>33836</v>
      </c>
      <c r="Y99" s="38">
        <v>32779</v>
      </c>
      <c r="Z99" s="38">
        <v>34994</v>
      </c>
      <c r="AA99" s="38">
        <v>34484</v>
      </c>
      <c r="AC99" s="38">
        <v>74973</v>
      </c>
      <c r="AD99" s="38">
        <v>64224</v>
      </c>
      <c r="AE99" s="38">
        <v>69990</v>
      </c>
      <c r="AF99" s="38">
        <v>80774</v>
      </c>
      <c r="AG99" s="38">
        <v>50877</v>
      </c>
      <c r="AH99" s="38">
        <v>34994</v>
      </c>
      <c r="AJ99" s="28">
        <v>70625</v>
      </c>
      <c r="AK99" s="38">
        <v>66897</v>
      </c>
      <c r="AL99" s="38">
        <v>69975</v>
      </c>
      <c r="AM99" s="38">
        <v>78205</v>
      </c>
      <c r="AN99" s="38">
        <v>80649</v>
      </c>
      <c r="AO99" s="38">
        <v>33836</v>
      </c>
      <c r="AQ99" s="38">
        <v>75803</v>
      </c>
      <c r="AR99" s="38">
        <v>63905</v>
      </c>
      <c r="AS99" s="38">
        <v>63975</v>
      </c>
      <c r="AT99" s="38">
        <v>79635</v>
      </c>
      <c r="AU99" s="38">
        <v>72388</v>
      </c>
      <c r="AV99" s="38">
        <v>32779</v>
      </c>
    </row>
    <row r="100" spans="2:48" s="17" customFormat="1" ht="12" customHeight="1">
      <c r="B100" s="17" t="s">
        <v>120</v>
      </c>
      <c r="C100" s="30"/>
      <c r="D100" s="38">
        <v>25199</v>
      </c>
      <c r="E100" s="38">
        <v>25199</v>
      </c>
      <c r="F100" s="38">
        <v>25199</v>
      </c>
      <c r="G100" s="38">
        <v>25199</v>
      </c>
      <c r="H100" s="38">
        <v>25199</v>
      </c>
      <c r="I100" s="38">
        <v>25199</v>
      </c>
      <c r="J100" s="38">
        <v>25199</v>
      </c>
      <c r="K100" s="38">
        <v>91177</v>
      </c>
      <c r="L100" s="47">
        <v>92769</v>
      </c>
      <c r="M100" s="47">
        <v>23936</v>
      </c>
      <c r="N100" s="47">
        <v>23936</v>
      </c>
      <c r="O100" s="47">
        <v>23936</v>
      </c>
      <c r="P100" s="47">
        <v>23936</v>
      </c>
      <c r="Q100" s="47">
        <v>85507</v>
      </c>
      <c r="R100" s="47">
        <v>87512</v>
      </c>
      <c r="S100" s="47">
        <v>88965</v>
      </c>
      <c r="T100" s="47">
        <v>22473</v>
      </c>
      <c r="U100" s="47">
        <v>17367</v>
      </c>
      <c r="V100" s="47">
        <v>17367</v>
      </c>
      <c r="W100" s="47">
        <v>17367</v>
      </c>
      <c r="X100" s="47">
        <v>17367</v>
      </c>
      <c r="Y100" s="47">
        <v>16936</v>
      </c>
      <c r="Z100" s="47">
        <v>15902</v>
      </c>
      <c r="AA100" s="47">
        <v>13920</v>
      </c>
      <c r="AC100" s="47">
        <v>25199</v>
      </c>
      <c r="AD100" s="47">
        <v>25199</v>
      </c>
      <c r="AE100" s="47">
        <v>23936</v>
      </c>
      <c r="AF100" s="47">
        <v>87512</v>
      </c>
      <c r="AG100" s="47">
        <v>17367</v>
      </c>
      <c r="AH100" s="47">
        <v>15902</v>
      </c>
      <c r="AJ100" s="28">
        <v>25199</v>
      </c>
      <c r="AK100" s="38">
        <v>25199</v>
      </c>
      <c r="AL100" s="38">
        <v>92769</v>
      </c>
      <c r="AM100" s="38">
        <v>23936</v>
      </c>
      <c r="AN100" s="38">
        <v>22473</v>
      </c>
      <c r="AO100" s="38">
        <v>17367</v>
      </c>
      <c r="AQ100" s="47">
        <v>25199</v>
      </c>
      <c r="AR100" s="47">
        <v>25199</v>
      </c>
      <c r="AS100" s="47">
        <v>23936</v>
      </c>
      <c r="AT100" s="47">
        <v>85507</v>
      </c>
      <c r="AU100" s="47">
        <v>17367</v>
      </c>
      <c r="AV100" s="47">
        <v>16936</v>
      </c>
    </row>
    <row r="101" spans="2:48" s="17" customFormat="1" ht="12" customHeight="1">
      <c r="B101" s="17" t="s">
        <v>121</v>
      </c>
      <c r="C101" s="30"/>
      <c r="D101" s="38">
        <v>0</v>
      </c>
      <c r="E101" s="38">
        <v>0</v>
      </c>
      <c r="F101" s="38">
        <v>17826</v>
      </c>
      <c r="G101" s="38">
        <v>17655</v>
      </c>
      <c r="H101" s="38">
        <v>0</v>
      </c>
      <c r="I101" s="38">
        <v>0</v>
      </c>
      <c r="J101" s="38">
        <v>0</v>
      </c>
      <c r="K101" s="38">
        <v>0</v>
      </c>
      <c r="L101" s="47">
        <v>0</v>
      </c>
      <c r="M101" s="47">
        <v>0</v>
      </c>
      <c r="N101" s="47">
        <v>0</v>
      </c>
      <c r="O101" s="47">
        <v>0</v>
      </c>
      <c r="P101" s="47"/>
      <c r="Q101" s="47"/>
      <c r="R101" s="47"/>
      <c r="S101" s="47"/>
      <c r="T101" s="47"/>
      <c r="U101" s="47"/>
      <c r="V101" s="47"/>
      <c r="W101" s="47"/>
      <c r="X101" s="47"/>
      <c r="Y101" s="47"/>
      <c r="Z101" s="47"/>
      <c r="AA101" s="47"/>
      <c r="AC101" s="47">
        <v>17826</v>
      </c>
      <c r="AD101" s="47">
        <v>0</v>
      </c>
      <c r="AE101" s="47">
        <v>0</v>
      </c>
      <c r="AF101" s="47">
        <v>0</v>
      </c>
      <c r="AG101" s="47">
        <v>0</v>
      </c>
      <c r="AH101" s="47">
        <v>0</v>
      </c>
      <c r="AJ101" s="28">
        <v>0</v>
      </c>
      <c r="AK101" s="38">
        <v>0</v>
      </c>
      <c r="AL101" s="38">
        <v>0</v>
      </c>
      <c r="AM101" s="38">
        <v>0</v>
      </c>
      <c r="AN101" s="38">
        <v>0</v>
      </c>
      <c r="AO101" s="38">
        <v>0</v>
      </c>
      <c r="AQ101" s="47">
        <v>0</v>
      </c>
      <c r="AR101" s="47">
        <v>0</v>
      </c>
      <c r="AS101" s="47">
        <v>0</v>
      </c>
      <c r="AT101" s="47">
        <v>0</v>
      </c>
      <c r="AU101" s="47">
        <v>0</v>
      </c>
      <c r="AV101" s="47">
        <v>0</v>
      </c>
    </row>
    <row r="102" spans="2:48" s="17" customFormat="1" ht="12" customHeight="1">
      <c r="B102" s="18" t="s">
        <v>122</v>
      </c>
      <c r="C102" s="31"/>
      <c r="D102" s="39">
        <v>0</v>
      </c>
      <c r="E102" s="39">
        <v>0</v>
      </c>
      <c r="F102" s="39">
        <v>0</v>
      </c>
      <c r="G102" s="39">
        <v>0</v>
      </c>
      <c r="H102" s="39">
        <v>0</v>
      </c>
      <c r="I102" s="39">
        <v>0</v>
      </c>
      <c r="J102" s="39">
        <v>924</v>
      </c>
      <c r="K102" s="39">
        <v>1423</v>
      </c>
      <c r="L102" s="39">
        <v>233</v>
      </c>
      <c r="M102" s="39">
        <v>0</v>
      </c>
      <c r="N102" s="39">
        <v>830</v>
      </c>
      <c r="O102" s="39">
        <v>0</v>
      </c>
      <c r="P102" s="39">
        <v>2409</v>
      </c>
      <c r="Q102" s="39">
        <v>15180</v>
      </c>
      <c r="R102" s="39">
        <v>7493</v>
      </c>
      <c r="S102" s="39">
        <v>0</v>
      </c>
      <c r="T102" s="39">
        <v>0</v>
      </c>
      <c r="U102" s="39">
        <v>14932</v>
      </c>
      <c r="V102" s="39">
        <v>14629</v>
      </c>
      <c r="W102" s="39">
        <v>5939</v>
      </c>
      <c r="X102" s="39">
        <v>1835</v>
      </c>
      <c r="Y102" s="39">
        <v>2676</v>
      </c>
      <c r="Z102" s="39">
        <v>7851</v>
      </c>
      <c r="AA102" s="39">
        <v>3005</v>
      </c>
      <c r="AC102" s="39">
        <v>0</v>
      </c>
      <c r="AD102" s="39">
        <v>924</v>
      </c>
      <c r="AE102" s="39">
        <v>830</v>
      </c>
      <c r="AF102" s="39">
        <v>7493</v>
      </c>
      <c r="AG102" s="39">
        <v>14629</v>
      </c>
      <c r="AH102" s="39">
        <v>7851</v>
      </c>
      <c r="AJ102" s="29">
        <v>0</v>
      </c>
      <c r="AK102" s="39">
        <v>0</v>
      </c>
      <c r="AL102" s="39">
        <v>233</v>
      </c>
      <c r="AM102" s="39">
        <v>2409</v>
      </c>
      <c r="AN102" s="39">
        <v>0</v>
      </c>
      <c r="AO102" s="39">
        <v>1835</v>
      </c>
      <c r="AQ102" s="39">
        <v>0</v>
      </c>
      <c r="AR102" s="39">
        <v>0</v>
      </c>
      <c r="AS102" s="39">
        <v>0</v>
      </c>
      <c r="AT102" s="39">
        <v>15180</v>
      </c>
      <c r="AU102" s="39">
        <v>14932</v>
      </c>
      <c r="AV102" s="39">
        <v>2676</v>
      </c>
    </row>
    <row r="103" spans="2:48" s="17" customFormat="1" ht="12" customHeight="1">
      <c r="B103" s="5" t="s">
        <v>117</v>
      </c>
      <c r="C103" s="6"/>
      <c r="D103" s="48">
        <v>224383</v>
      </c>
      <c r="E103" s="48">
        <v>225628</v>
      </c>
      <c r="F103" s="48">
        <v>248691</v>
      </c>
      <c r="G103" s="48">
        <v>230380</v>
      </c>
      <c r="H103" s="48">
        <v>246931</v>
      </c>
      <c r="I103" s="48">
        <v>250083</v>
      </c>
      <c r="J103" s="48">
        <v>257476</v>
      </c>
      <c r="K103" s="48">
        <v>311796</v>
      </c>
      <c r="L103" s="48">
        <v>319511</v>
      </c>
      <c r="M103" s="48">
        <v>319147</v>
      </c>
      <c r="N103" s="48">
        <v>331736</v>
      </c>
      <c r="O103" s="48">
        <v>348111</v>
      </c>
      <c r="P103" s="48">
        <v>354543</v>
      </c>
      <c r="Q103" s="48">
        <v>395092</v>
      </c>
      <c r="R103" s="48">
        <v>394448</v>
      </c>
      <c r="S103" s="48">
        <v>358906</v>
      </c>
      <c r="T103" s="48">
        <v>309934</v>
      </c>
      <c r="U103" s="48">
        <v>261139</v>
      </c>
      <c r="V103" s="48">
        <v>243611</v>
      </c>
      <c r="W103" s="48">
        <v>247891</v>
      </c>
      <c r="X103" s="48">
        <v>222341</v>
      </c>
      <c r="Y103" s="48">
        <v>225452</v>
      </c>
      <c r="Z103" s="48">
        <v>206218</v>
      </c>
      <c r="AA103" s="48">
        <v>173301</v>
      </c>
      <c r="AC103" s="48">
        <v>248691</v>
      </c>
      <c r="AD103" s="48">
        <v>257476</v>
      </c>
      <c r="AE103" s="48">
        <v>331736</v>
      </c>
      <c r="AF103" s="48">
        <v>394448</v>
      </c>
      <c r="AG103" s="48">
        <v>243611</v>
      </c>
      <c r="AH103" s="48">
        <v>206218</v>
      </c>
      <c r="AJ103" s="10">
        <v>224383</v>
      </c>
      <c r="AK103" s="46">
        <v>246931</v>
      </c>
      <c r="AL103" s="46">
        <v>319511</v>
      </c>
      <c r="AM103" s="46">
        <v>354543</v>
      </c>
      <c r="AN103" s="46">
        <v>309934</v>
      </c>
      <c r="AO103" s="46">
        <v>222341</v>
      </c>
      <c r="AQ103" s="48">
        <f>SUM(AQ98:AQ102)</f>
        <v>225628</v>
      </c>
      <c r="AR103" s="48">
        <v>250083</v>
      </c>
      <c r="AS103" s="48">
        <v>319147</v>
      </c>
      <c r="AT103" s="48">
        <v>395092</v>
      </c>
      <c r="AU103" s="48">
        <v>261139</v>
      </c>
      <c r="AV103" s="48">
        <v>225452</v>
      </c>
    </row>
    <row r="104" spans="2:48">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K104" s="61"/>
      <c r="AL104" s="61"/>
      <c r="AM104" s="61"/>
      <c r="AN104" s="61"/>
    </row>
    <row r="105" spans="2:48">
      <c r="F105" s="60"/>
    </row>
    <row r="106" spans="2:48">
      <c r="B106" s="1" t="s">
        <v>30</v>
      </c>
    </row>
    <row r="107" spans="2:48">
      <c r="B107" s="24" t="s">
        <v>55</v>
      </c>
      <c r="C107" s="25" t="s">
        <v>56</v>
      </c>
      <c r="D107" s="25" t="s">
        <v>57</v>
      </c>
      <c r="E107" s="25" t="s">
        <v>58</v>
      </c>
      <c r="F107" s="25" t="s">
        <v>59</v>
      </c>
      <c r="G107" s="25" t="s">
        <v>60</v>
      </c>
      <c r="H107" s="25" t="s">
        <v>61</v>
      </c>
      <c r="I107" s="25" t="s">
        <v>62</v>
      </c>
      <c r="J107" s="25" t="s">
        <v>63</v>
      </c>
      <c r="K107" s="25" t="s">
        <v>64</v>
      </c>
      <c r="L107" s="25" t="s">
        <v>65</v>
      </c>
      <c r="M107" s="25" t="s">
        <v>66</v>
      </c>
      <c r="N107" s="25" t="s">
        <v>67</v>
      </c>
      <c r="O107" s="25" t="s">
        <v>68</v>
      </c>
      <c r="P107" s="25" t="s">
        <v>69</v>
      </c>
      <c r="Q107" s="25" t="s">
        <v>70</v>
      </c>
      <c r="R107" s="25" t="s">
        <v>71</v>
      </c>
      <c r="S107" s="25" t="s">
        <v>72</v>
      </c>
      <c r="T107" s="25" t="s">
        <v>73</v>
      </c>
      <c r="U107" s="25" t="s">
        <v>74</v>
      </c>
      <c r="V107" s="25" t="s">
        <v>75</v>
      </c>
      <c r="W107" s="25" t="s">
        <v>76</v>
      </c>
      <c r="X107" s="25" t="s">
        <v>77</v>
      </c>
      <c r="Y107" s="25" t="s">
        <v>78</v>
      </c>
      <c r="Z107" s="25" t="s">
        <v>79</v>
      </c>
      <c r="AA107" s="25" t="s">
        <v>80</v>
      </c>
      <c r="AC107" s="25" t="s">
        <v>81</v>
      </c>
      <c r="AD107" s="25" t="s">
        <v>82</v>
      </c>
      <c r="AE107" s="25" t="s">
        <v>83</v>
      </c>
      <c r="AF107" s="25" t="s">
        <v>84</v>
      </c>
      <c r="AG107" s="25" t="s">
        <v>85</v>
      </c>
      <c r="AH107" s="25" t="s">
        <v>86</v>
      </c>
      <c r="AJ107" s="25">
        <v>2024</v>
      </c>
      <c r="AK107" s="25">
        <v>2023</v>
      </c>
      <c r="AL107" s="25">
        <v>2022</v>
      </c>
      <c r="AM107" s="25">
        <v>2021</v>
      </c>
      <c r="AN107" s="25">
        <v>2020</v>
      </c>
      <c r="AO107" s="25">
        <v>2019</v>
      </c>
      <c r="AQ107" s="25" t="s">
        <v>87</v>
      </c>
      <c r="AR107" s="25" t="s">
        <v>88</v>
      </c>
      <c r="AS107" s="25" t="s">
        <v>89</v>
      </c>
      <c r="AT107" s="25" t="s">
        <v>90</v>
      </c>
      <c r="AU107" s="25" t="s">
        <v>91</v>
      </c>
      <c r="AV107" s="25" t="s">
        <v>92</v>
      </c>
    </row>
    <row r="108" spans="2:48" ht="0.7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J108" s="3"/>
      <c r="AK108" s="3"/>
      <c r="AL108" s="3"/>
      <c r="AM108" s="3"/>
      <c r="AN108" s="3"/>
      <c r="AO108" s="3"/>
      <c r="AQ108" s="3"/>
      <c r="AR108" s="3"/>
      <c r="AS108" s="3"/>
      <c r="AT108" s="3"/>
      <c r="AU108" s="3"/>
      <c r="AV108" s="3"/>
    </row>
    <row r="109" spans="2:48" s="17" customFormat="1" ht="12" customHeight="1">
      <c r="B109" s="17" t="s">
        <v>117</v>
      </c>
      <c r="C109" s="30"/>
      <c r="D109" s="38">
        <v>224383</v>
      </c>
      <c r="E109" s="38">
        <v>225628</v>
      </c>
      <c r="F109" s="38">
        <v>248691</v>
      </c>
      <c r="G109" s="38">
        <v>230380</v>
      </c>
      <c r="H109" s="38">
        <v>246931</v>
      </c>
      <c r="I109" s="38">
        <v>250083</v>
      </c>
      <c r="J109" s="38">
        <v>257476</v>
      </c>
      <c r="K109" s="38">
        <v>311796</v>
      </c>
      <c r="L109" s="38">
        <v>319511</v>
      </c>
      <c r="M109" s="38">
        <v>319147</v>
      </c>
      <c r="N109" s="38">
        <v>331736</v>
      </c>
      <c r="O109" s="38">
        <v>348111</v>
      </c>
      <c r="P109" s="38">
        <v>354543</v>
      </c>
      <c r="Q109" s="38">
        <v>395092</v>
      </c>
      <c r="R109" s="38">
        <v>394448</v>
      </c>
      <c r="S109" s="38">
        <v>358906</v>
      </c>
      <c r="T109" s="38">
        <v>309934</v>
      </c>
      <c r="U109" s="38">
        <v>261139</v>
      </c>
      <c r="V109" s="38">
        <v>243611</v>
      </c>
      <c r="W109" s="38">
        <v>247891</v>
      </c>
      <c r="X109" s="38">
        <v>222341</v>
      </c>
      <c r="Y109" s="38">
        <v>225452</v>
      </c>
      <c r="Z109" s="38">
        <v>206218</v>
      </c>
      <c r="AA109" s="38">
        <v>173301</v>
      </c>
      <c r="AC109" s="38">
        <v>248691</v>
      </c>
      <c r="AD109" s="38">
        <v>257476</v>
      </c>
      <c r="AE109" s="38">
        <v>331736</v>
      </c>
      <c r="AF109" s="38">
        <v>394448</v>
      </c>
      <c r="AG109" s="38">
        <v>243611</v>
      </c>
      <c r="AH109" s="38">
        <v>206218</v>
      </c>
      <c r="AJ109" s="30">
        <v>224383</v>
      </c>
      <c r="AK109" s="38">
        <v>246931</v>
      </c>
      <c r="AL109" s="38">
        <v>319511</v>
      </c>
      <c r="AM109" s="38">
        <v>354543</v>
      </c>
      <c r="AN109" s="38">
        <v>309934</v>
      </c>
      <c r="AO109" s="38">
        <v>222341</v>
      </c>
      <c r="AP109"/>
      <c r="AQ109" s="38">
        <f>AQ103</f>
        <v>225628</v>
      </c>
      <c r="AR109" s="38">
        <v>250083</v>
      </c>
      <c r="AS109" s="38">
        <v>319147</v>
      </c>
      <c r="AT109" s="38">
        <v>395092</v>
      </c>
      <c r="AU109" s="38">
        <v>261139</v>
      </c>
      <c r="AV109" s="38">
        <v>225452</v>
      </c>
    </row>
    <row r="110" spans="2:48" s="17" customFormat="1" ht="12" customHeight="1">
      <c r="B110" s="18" t="s">
        <v>123</v>
      </c>
      <c r="C110" s="31"/>
      <c r="D110" s="39">
        <v>56139</v>
      </c>
      <c r="E110" s="39">
        <v>51324</v>
      </c>
      <c r="F110" s="39">
        <v>83267</v>
      </c>
      <c r="G110" s="39">
        <v>60044</v>
      </c>
      <c r="H110" s="39">
        <v>68071</v>
      </c>
      <c r="I110" s="39">
        <v>64194</v>
      </c>
      <c r="J110" s="39">
        <v>83781</v>
      </c>
      <c r="K110" s="39">
        <v>79335</v>
      </c>
      <c r="L110" s="39">
        <v>64918</v>
      </c>
      <c r="M110" s="39">
        <v>63307</v>
      </c>
      <c r="N110" s="39">
        <v>67189</v>
      </c>
      <c r="O110" s="39">
        <v>56577</v>
      </c>
      <c r="P110" s="39">
        <v>53937</v>
      </c>
      <c r="Q110" s="39">
        <v>35932</v>
      </c>
      <c r="R110" s="39">
        <v>30847</v>
      </c>
      <c r="S110" s="39">
        <v>36099</v>
      </c>
      <c r="T110" s="39">
        <v>65685</v>
      </c>
      <c r="U110" s="39">
        <v>57699</v>
      </c>
      <c r="V110" s="39">
        <v>72232</v>
      </c>
      <c r="W110" s="39">
        <v>77873</v>
      </c>
      <c r="X110" s="39">
        <v>57089</v>
      </c>
      <c r="Y110" s="39">
        <v>67481</v>
      </c>
      <c r="Z110" s="39">
        <v>127996</v>
      </c>
      <c r="AA110" s="39">
        <v>71665</v>
      </c>
      <c r="AC110" s="39">
        <v>83267</v>
      </c>
      <c r="AD110" s="39">
        <v>83781</v>
      </c>
      <c r="AE110" s="39">
        <v>67189</v>
      </c>
      <c r="AF110" s="39">
        <v>30847</v>
      </c>
      <c r="AG110" s="39">
        <v>72232</v>
      </c>
      <c r="AH110" s="39">
        <v>127996</v>
      </c>
      <c r="AJ110" s="31">
        <v>56139</v>
      </c>
      <c r="AK110" s="39">
        <v>68071</v>
      </c>
      <c r="AL110" s="39">
        <v>64918</v>
      </c>
      <c r="AM110" s="39">
        <v>53937</v>
      </c>
      <c r="AN110" s="39">
        <v>65685</v>
      </c>
      <c r="AO110" s="39">
        <v>57089</v>
      </c>
      <c r="AQ110" s="39">
        <v>51324</v>
      </c>
      <c r="AR110" s="39">
        <v>64194</v>
      </c>
      <c r="AS110" s="39">
        <v>63307</v>
      </c>
      <c r="AT110" s="39">
        <v>35932</v>
      </c>
      <c r="AU110" s="39">
        <v>57699</v>
      </c>
      <c r="AV110" s="39">
        <v>67481</v>
      </c>
    </row>
    <row r="111" spans="2:48" s="17" customFormat="1" ht="12" customHeight="1">
      <c r="B111" s="5" t="s">
        <v>124</v>
      </c>
      <c r="C111" s="6"/>
      <c r="D111" s="48">
        <v>168244</v>
      </c>
      <c r="E111" s="48">
        <v>174304</v>
      </c>
      <c r="F111" s="48">
        <v>165424</v>
      </c>
      <c r="G111" s="48">
        <v>170336</v>
      </c>
      <c r="H111" s="48">
        <v>178860</v>
      </c>
      <c r="I111" s="48">
        <v>185889</v>
      </c>
      <c r="J111" s="48">
        <v>173695</v>
      </c>
      <c r="K111" s="48">
        <v>232461</v>
      </c>
      <c r="L111" s="48">
        <v>254593</v>
      </c>
      <c r="M111" s="48">
        <v>255840</v>
      </c>
      <c r="N111" s="48">
        <v>264547</v>
      </c>
      <c r="O111" s="48">
        <v>291534</v>
      </c>
      <c r="P111" s="48">
        <v>300606</v>
      </c>
      <c r="Q111" s="48">
        <v>359160</v>
      </c>
      <c r="R111" s="48">
        <v>363601</v>
      </c>
      <c r="S111" s="48">
        <v>322807</v>
      </c>
      <c r="T111" s="48">
        <v>244249</v>
      </c>
      <c r="U111" s="48">
        <v>203440</v>
      </c>
      <c r="V111" s="48">
        <v>171379</v>
      </c>
      <c r="W111" s="48">
        <v>170018</v>
      </c>
      <c r="X111" s="48">
        <v>165252</v>
      </c>
      <c r="Y111" s="48">
        <v>157971</v>
      </c>
      <c r="Z111" s="48">
        <v>78222</v>
      </c>
      <c r="AA111" s="48">
        <v>101636</v>
      </c>
      <c r="AC111" s="48">
        <v>165424</v>
      </c>
      <c r="AD111" s="48">
        <v>173695</v>
      </c>
      <c r="AE111" s="48">
        <v>264547</v>
      </c>
      <c r="AF111" s="48">
        <v>363601</v>
      </c>
      <c r="AG111" s="48">
        <v>171379</v>
      </c>
      <c r="AH111" s="48">
        <v>78222</v>
      </c>
      <c r="AJ111" s="6">
        <v>168244</v>
      </c>
      <c r="AK111" s="48">
        <v>178860</v>
      </c>
      <c r="AL111" s="48">
        <v>254593</v>
      </c>
      <c r="AM111" s="48">
        <v>300606</v>
      </c>
      <c r="AN111" s="48">
        <v>244249</v>
      </c>
      <c r="AO111" s="48">
        <v>165252</v>
      </c>
      <c r="AQ111" s="48">
        <f>AQ109-AQ110</f>
        <v>174304</v>
      </c>
      <c r="AR111" s="48">
        <v>185889</v>
      </c>
      <c r="AS111" s="48">
        <v>255840</v>
      </c>
      <c r="AT111" s="48">
        <v>359160</v>
      </c>
      <c r="AU111" s="48">
        <v>203440</v>
      </c>
      <c r="AV111" s="48">
        <v>157971</v>
      </c>
    </row>
    <row r="112" spans="2:48">
      <c r="C112" s="60"/>
      <c r="D112" s="60"/>
      <c r="E112" s="60"/>
      <c r="AJ112" s="60"/>
    </row>
    <row r="113" spans="2:48">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J113" s="60"/>
    </row>
    <row r="114" spans="2:48">
      <c r="B114" s="1" t="s">
        <v>125</v>
      </c>
    </row>
    <row r="115" spans="2:48">
      <c r="B115" s="24" t="s">
        <v>55</v>
      </c>
      <c r="C115" s="25" t="s">
        <v>56</v>
      </c>
      <c r="D115" s="25" t="s">
        <v>57</v>
      </c>
      <c r="E115" s="25" t="s">
        <v>58</v>
      </c>
      <c r="F115" s="25" t="s">
        <v>59</v>
      </c>
      <c r="G115" s="25" t="s">
        <v>60</v>
      </c>
      <c r="H115" s="25" t="s">
        <v>61</v>
      </c>
      <c r="I115" s="25" t="s">
        <v>62</v>
      </c>
      <c r="J115" s="25" t="s">
        <v>63</v>
      </c>
      <c r="K115" s="25" t="s">
        <v>64</v>
      </c>
      <c r="L115" s="25" t="s">
        <v>65</v>
      </c>
      <c r="M115" s="25" t="s">
        <v>66</v>
      </c>
      <c r="N115" s="25" t="s">
        <v>67</v>
      </c>
      <c r="O115" s="25" t="s">
        <v>68</v>
      </c>
      <c r="P115" s="25" t="s">
        <v>69</v>
      </c>
      <c r="Q115" s="25" t="s">
        <v>70</v>
      </c>
      <c r="R115" s="25" t="s">
        <v>71</v>
      </c>
      <c r="S115" s="25" t="s">
        <v>72</v>
      </c>
      <c r="T115" s="25" t="s">
        <v>73</v>
      </c>
      <c r="U115" s="25" t="s">
        <v>74</v>
      </c>
      <c r="V115" s="25" t="s">
        <v>75</v>
      </c>
      <c r="W115" s="25" t="s">
        <v>76</v>
      </c>
      <c r="X115" s="25" t="s">
        <v>77</v>
      </c>
      <c r="Y115" s="25" t="s">
        <v>78</v>
      </c>
      <c r="Z115" s="25" t="s">
        <v>79</v>
      </c>
      <c r="AA115" s="25" t="s">
        <v>80</v>
      </c>
      <c r="AC115" s="25" t="s">
        <v>81</v>
      </c>
      <c r="AD115" s="25" t="s">
        <v>82</v>
      </c>
      <c r="AE115" s="25" t="s">
        <v>83</v>
      </c>
      <c r="AF115" s="25" t="s">
        <v>84</v>
      </c>
      <c r="AG115" s="25" t="s">
        <v>85</v>
      </c>
      <c r="AH115" s="25" t="s">
        <v>86</v>
      </c>
      <c r="AJ115" s="25">
        <v>2024</v>
      </c>
      <c r="AK115" s="25">
        <v>2023</v>
      </c>
      <c r="AL115" s="25">
        <v>2022</v>
      </c>
      <c r="AM115" s="25">
        <v>2021</v>
      </c>
      <c r="AN115" s="25">
        <v>2020</v>
      </c>
      <c r="AO115" s="25">
        <v>2019</v>
      </c>
      <c r="AQ115" s="25" t="s">
        <v>87</v>
      </c>
      <c r="AR115" s="25" t="s">
        <v>88</v>
      </c>
      <c r="AS115" s="25" t="s">
        <v>89</v>
      </c>
      <c r="AT115" s="25" t="s">
        <v>90</v>
      </c>
      <c r="AU115" s="25" t="s">
        <v>91</v>
      </c>
      <c r="AV115" s="25" t="s">
        <v>92</v>
      </c>
    </row>
    <row r="116" spans="2:48" ht="0.75" customHeight="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C116" s="3"/>
      <c r="AD116" s="3"/>
      <c r="AE116" s="3"/>
      <c r="AF116" s="3"/>
      <c r="AG116" s="3"/>
      <c r="AH116" s="3"/>
      <c r="AJ116" s="3"/>
      <c r="AK116" s="3"/>
      <c r="AL116" s="3"/>
      <c r="AM116" s="3"/>
      <c r="AN116" s="3"/>
      <c r="AO116" s="3"/>
      <c r="AQ116" s="3"/>
      <c r="AR116" s="3"/>
      <c r="AS116" s="3"/>
      <c r="AT116" s="3"/>
      <c r="AU116" s="3"/>
      <c r="AV116" s="3"/>
    </row>
    <row r="117" spans="2:48" s="17" customFormat="1" ht="12">
      <c r="B117" s="17" t="s">
        <v>30</v>
      </c>
      <c r="C117" s="30"/>
      <c r="D117" s="38">
        <v>168244</v>
      </c>
      <c r="E117" s="38">
        <v>174304</v>
      </c>
      <c r="F117" s="38">
        <v>165424</v>
      </c>
      <c r="G117" s="38">
        <v>170336</v>
      </c>
      <c r="H117" s="38">
        <v>178860</v>
      </c>
      <c r="I117" s="38">
        <v>185889</v>
      </c>
      <c r="J117" s="38">
        <v>173695</v>
      </c>
      <c r="K117" s="38">
        <v>232461</v>
      </c>
      <c r="L117" s="38">
        <v>254593</v>
      </c>
      <c r="M117" s="38">
        <v>255840</v>
      </c>
      <c r="N117" s="38">
        <v>264547</v>
      </c>
      <c r="O117" s="38">
        <v>291534</v>
      </c>
      <c r="P117" s="38">
        <v>300606</v>
      </c>
      <c r="Q117" s="38">
        <v>359160</v>
      </c>
      <c r="R117" s="38">
        <v>363601</v>
      </c>
      <c r="S117" s="38">
        <v>322807</v>
      </c>
      <c r="T117" s="38">
        <v>244249</v>
      </c>
      <c r="U117" s="38">
        <v>203440</v>
      </c>
      <c r="V117" s="38">
        <v>171379</v>
      </c>
      <c r="W117" s="38">
        <v>170018</v>
      </c>
      <c r="X117" s="38">
        <v>165252</v>
      </c>
      <c r="Y117" s="38">
        <v>157971</v>
      </c>
      <c r="Z117" s="38">
        <v>78222</v>
      </c>
      <c r="AA117" s="38">
        <v>101636</v>
      </c>
      <c r="AC117" s="38">
        <v>165424</v>
      </c>
      <c r="AD117" s="38">
        <v>173695</v>
      </c>
      <c r="AE117" s="38">
        <v>264547</v>
      </c>
      <c r="AF117" s="38">
        <v>363601</v>
      </c>
      <c r="AG117" s="38">
        <v>171379</v>
      </c>
      <c r="AH117" s="38">
        <v>78222</v>
      </c>
      <c r="AJ117" s="30">
        <v>168244</v>
      </c>
      <c r="AK117" s="38">
        <v>178860</v>
      </c>
      <c r="AL117" s="38">
        <v>254593</v>
      </c>
      <c r="AM117" s="38">
        <v>300606</v>
      </c>
      <c r="AN117" s="38">
        <v>244249</v>
      </c>
      <c r="AO117" s="38">
        <v>165252</v>
      </c>
      <c r="AQ117" s="38">
        <f>AQ111</f>
        <v>174304</v>
      </c>
      <c r="AR117" s="38">
        <v>185889</v>
      </c>
      <c r="AS117" s="38">
        <v>255840</v>
      </c>
      <c r="AT117" s="38">
        <v>359160</v>
      </c>
      <c r="AU117" s="38">
        <v>203440</v>
      </c>
      <c r="AV117" s="38">
        <v>157971</v>
      </c>
    </row>
    <row r="118" spans="2:48" s="17" customFormat="1" ht="12">
      <c r="B118" s="18" t="s">
        <v>126</v>
      </c>
      <c r="C118" s="31"/>
      <c r="D118" s="39">
        <v>80768</v>
      </c>
      <c r="E118" s="39">
        <v>130228</v>
      </c>
      <c r="F118" s="39">
        <v>144672</v>
      </c>
      <c r="G118" s="39">
        <v>150396</v>
      </c>
      <c r="H118" s="39">
        <v>146144</v>
      </c>
      <c r="I118" s="39">
        <v>111648</v>
      </c>
      <c r="J118" s="39">
        <v>118020</v>
      </c>
      <c r="K118" s="39">
        <v>163924</v>
      </c>
      <c r="L118" s="39">
        <v>112536</v>
      </c>
      <c r="M118" s="39">
        <v>137804</v>
      </c>
      <c r="N118" s="39">
        <v>106292</v>
      </c>
      <c r="O118" s="39">
        <v>71172</v>
      </c>
      <c r="P118" s="39">
        <v>77864</v>
      </c>
      <c r="Q118" s="39">
        <v>71436</v>
      </c>
      <c r="R118" s="39">
        <v>61096</v>
      </c>
      <c r="S118" s="39">
        <v>36744</v>
      </c>
      <c r="T118" s="39">
        <v>43812</v>
      </c>
      <c r="U118" s="39">
        <v>39388</v>
      </c>
      <c r="V118" s="39">
        <v>63440</v>
      </c>
      <c r="W118" s="39">
        <v>51424</v>
      </c>
      <c r="X118" s="39">
        <v>36772</v>
      </c>
      <c r="Y118" s="39">
        <v>33644</v>
      </c>
      <c r="Z118" s="39">
        <v>18380</v>
      </c>
      <c r="AA118" s="39">
        <v>21156</v>
      </c>
      <c r="AC118" s="39">
        <v>147534</v>
      </c>
      <c r="AD118" s="39">
        <v>141000</v>
      </c>
      <c r="AE118" s="39">
        <v>88732</v>
      </c>
      <c r="AF118" s="39">
        <v>48920</v>
      </c>
      <c r="AG118" s="39">
        <v>57434</v>
      </c>
      <c r="AH118" s="39">
        <v>19772</v>
      </c>
      <c r="AJ118" s="31">
        <v>126516</v>
      </c>
      <c r="AK118" s="39">
        <v>134947</v>
      </c>
      <c r="AL118" s="39">
        <v>106955</v>
      </c>
      <c r="AM118" s="39">
        <v>61782</v>
      </c>
      <c r="AN118" s="39">
        <v>49517</v>
      </c>
      <c r="AO118" s="39">
        <v>27487</v>
      </c>
      <c r="AQ118" s="39">
        <f>(106324/3)*4</f>
        <v>141765.33333333334</v>
      </c>
      <c r="AR118" s="39">
        <v>131214.66666666666</v>
      </c>
      <c r="AS118" s="39">
        <v>105090.66666666666</v>
      </c>
      <c r="AT118" s="39">
        <v>56421.333333333336</v>
      </c>
      <c r="AU118" s="39">
        <v>51417.333333333336</v>
      </c>
      <c r="AV118" s="39">
        <v>24393.333333333332</v>
      </c>
    </row>
    <row r="119" spans="2:48" s="17" customFormat="1" ht="12">
      <c r="B119" s="5" t="s">
        <v>125</v>
      </c>
      <c r="C119" s="56"/>
      <c r="D119" s="49">
        <v>2.0830526941362915</v>
      </c>
      <c r="E119" s="49">
        <v>1.3384525601253188</v>
      </c>
      <c r="F119" s="49">
        <v>1.1434417164344171</v>
      </c>
      <c r="G119" s="49">
        <v>1.1325833133859944</v>
      </c>
      <c r="H119" s="49">
        <v>1.2238613969783227</v>
      </c>
      <c r="I119" s="49">
        <v>1.6649559329320722</v>
      </c>
      <c r="J119" s="49">
        <v>1.4717420776139638</v>
      </c>
      <c r="K119" s="49">
        <v>1.4181022913057271</v>
      </c>
      <c r="L119" s="49">
        <v>2.2623249449065188</v>
      </c>
      <c r="M119" s="49">
        <v>1.8565498824417288</v>
      </c>
      <c r="N119" s="49">
        <v>2.4888702818650508</v>
      </c>
      <c r="O119" s="49">
        <v>4.0961895127297252</v>
      </c>
      <c r="P119" s="49">
        <v>3.8606544744683036</v>
      </c>
      <c r="Q119" s="49">
        <v>5.0277171174197886</v>
      </c>
      <c r="R119" s="49">
        <v>5.9513061411549035</v>
      </c>
      <c r="S119" s="49">
        <v>8.7852982799912915</v>
      </c>
      <c r="T119" s="49">
        <v>5.5749338080891082</v>
      </c>
      <c r="U119" s="49">
        <v>5.1650248806743173</v>
      </c>
      <c r="V119" s="49">
        <v>2.701434426229508</v>
      </c>
      <c r="W119" s="49">
        <v>3.3061994399502179</v>
      </c>
      <c r="X119" s="49">
        <v>4.4939627977809202</v>
      </c>
      <c r="Y119" s="49">
        <v>4.6953691594340743</v>
      </c>
      <c r="Z119" s="49">
        <v>4.2558215451577803</v>
      </c>
      <c r="AA119" s="49">
        <v>4.8041217621478545</v>
      </c>
      <c r="AC119" s="49">
        <v>1.1212601840931582</v>
      </c>
      <c r="AD119" s="49">
        <v>1.2318794326241134</v>
      </c>
      <c r="AE119" s="49">
        <v>2.9814159491502501</v>
      </c>
      <c r="AF119" s="49">
        <v>7.4325633687653312</v>
      </c>
      <c r="AG119" s="49">
        <v>2.9839293798098687</v>
      </c>
      <c r="AH119" s="49">
        <v>3.9562006878413918</v>
      </c>
      <c r="AJ119" s="56">
        <v>1.3298238957918367</v>
      </c>
      <c r="AK119" s="49">
        <v>1.3254092347366002</v>
      </c>
      <c r="AL119" s="49">
        <v>2.3803749240334722</v>
      </c>
      <c r="AM119" s="49">
        <v>4.8655919199766924</v>
      </c>
      <c r="AN119" s="49">
        <v>4.9326291980531938</v>
      </c>
      <c r="AO119" s="49">
        <v>6.0120056754101938</v>
      </c>
      <c r="AQ119" s="49">
        <f>AQ117/AQ118</f>
        <v>1.2295248485760504</v>
      </c>
      <c r="AR119" s="49">
        <v>1.4166785217099715</v>
      </c>
      <c r="AS119" s="49">
        <v>2.4344692836661679</v>
      </c>
      <c r="AT119" s="49">
        <v>6.365677285187636</v>
      </c>
      <c r="AU119" s="49">
        <v>3.9566423774083965</v>
      </c>
      <c r="AV119" s="49">
        <v>6.4759907078436738</v>
      </c>
    </row>
    <row r="120" spans="2:48">
      <c r="F120" s="65"/>
      <c r="G120" s="65"/>
      <c r="H120" s="65"/>
      <c r="I120" s="65"/>
      <c r="J120" s="65"/>
      <c r="K120" s="65"/>
      <c r="L120" s="65"/>
      <c r="M120" s="65"/>
      <c r="N120" s="65"/>
      <c r="O120" s="65"/>
      <c r="P120" s="65"/>
      <c r="Q120" s="65"/>
      <c r="R120" s="65"/>
      <c r="S120" s="65"/>
    </row>
    <row r="121" spans="2:48">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J121" s="61"/>
    </row>
    <row r="122" spans="2:48">
      <c r="B122" s="1" t="s">
        <v>127</v>
      </c>
    </row>
    <row r="123" spans="2:48">
      <c r="B123" s="24" t="s">
        <v>55</v>
      </c>
      <c r="C123" s="25" t="s">
        <v>56</v>
      </c>
      <c r="D123" s="25" t="s">
        <v>57</v>
      </c>
      <c r="E123" s="25" t="s">
        <v>58</v>
      </c>
      <c r="F123" s="25" t="s">
        <v>59</v>
      </c>
      <c r="G123" s="25" t="s">
        <v>60</v>
      </c>
      <c r="H123" s="25" t="s">
        <v>61</v>
      </c>
      <c r="I123" s="25" t="s">
        <v>62</v>
      </c>
      <c r="J123" s="25" t="s">
        <v>63</v>
      </c>
      <c r="K123" s="25" t="s">
        <v>64</v>
      </c>
      <c r="L123" s="25" t="s">
        <v>65</v>
      </c>
      <c r="M123" s="25" t="s">
        <v>66</v>
      </c>
      <c r="N123" s="25" t="s">
        <v>67</v>
      </c>
      <c r="O123" s="25" t="s">
        <v>68</v>
      </c>
      <c r="P123" s="25" t="s">
        <v>69</v>
      </c>
      <c r="Q123" s="25" t="s">
        <v>70</v>
      </c>
      <c r="R123" s="25" t="s">
        <v>71</v>
      </c>
      <c r="S123" s="25" t="s">
        <v>72</v>
      </c>
      <c r="T123" s="25" t="s">
        <v>73</v>
      </c>
      <c r="U123" s="25" t="s">
        <v>74</v>
      </c>
      <c r="V123" s="25" t="s">
        <v>75</v>
      </c>
      <c r="W123" s="25" t="s">
        <v>76</v>
      </c>
      <c r="X123" s="25" t="s">
        <v>77</v>
      </c>
      <c r="Y123" s="25" t="s">
        <v>78</v>
      </c>
      <c r="Z123" s="25" t="s">
        <v>79</v>
      </c>
      <c r="AA123" s="25" t="s">
        <v>80</v>
      </c>
      <c r="AC123" s="25" t="s">
        <v>81</v>
      </c>
      <c r="AD123" s="25" t="s">
        <v>82</v>
      </c>
      <c r="AE123" s="25" t="s">
        <v>83</v>
      </c>
      <c r="AF123" s="25" t="s">
        <v>84</v>
      </c>
      <c r="AG123" s="25" t="s">
        <v>85</v>
      </c>
      <c r="AH123" s="25" t="s">
        <v>86</v>
      </c>
      <c r="AJ123" s="25">
        <v>2024</v>
      </c>
      <c r="AK123" s="25">
        <v>2023</v>
      </c>
      <c r="AL123" s="25">
        <v>2022</v>
      </c>
      <c r="AM123" s="25">
        <v>2021</v>
      </c>
      <c r="AN123" s="25">
        <v>2020</v>
      </c>
      <c r="AO123" s="25">
        <v>2019</v>
      </c>
      <c r="AQ123" s="25" t="s">
        <v>87</v>
      </c>
      <c r="AR123" s="25" t="s">
        <v>88</v>
      </c>
      <c r="AS123" s="25" t="s">
        <v>89</v>
      </c>
      <c r="AT123" s="25" t="s">
        <v>90</v>
      </c>
      <c r="AU123" s="25" t="s">
        <v>91</v>
      </c>
      <c r="AV123" s="25" t="s">
        <v>92</v>
      </c>
    </row>
    <row r="124" spans="2:48" ht="0.75" customHeight="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C124" s="3"/>
      <c r="AD124" s="3"/>
      <c r="AE124" s="3"/>
      <c r="AF124" s="3"/>
      <c r="AG124" s="3"/>
      <c r="AH124" s="3"/>
      <c r="AJ124" s="3"/>
      <c r="AK124" s="3"/>
      <c r="AL124" s="3"/>
      <c r="AM124" s="3"/>
      <c r="AN124" s="3"/>
      <c r="AO124" s="3"/>
      <c r="AQ124" s="3"/>
      <c r="AR124" s="3"/>
      <c r="AS124" s="3"/>
      <c r="AT124" s="3"/>
      <c r="AU124" s="3"/>
      <c r="AV124" s="3"/>
    </row>
    <row r="125" spans="2:48" s="17" customFormat="1" ht="12">
      <c r="B125" s="17" t="s">
        <v>128</v>
      </c>
      <c r="C125" s="30"/>
      <c r="D125" s="38">
        <v>359866</v>
      </c>
      <c r="E125" s="38">
        <v>370113</v>
      </c>
      <c r="F125" s="38">
        <v>369722</v>
      </c>
      <c r="G125" s="38">
        <v>366358</v>
      </c>
      <c r="H125" s="38">
        <v>361698</v>
      </c>
      <c r="I125" s="38">
        <v>353401</v>
      </c>
      <c r="J125" s="38">
        <v>354089</v>
      </c>
      <c r="K125" s="38">
        <v>306972</v>
      </c>
      <c r="L125" s="38">
        <v>297545</v>
      </c>
      <c r="M125" s="38">
        <v>297222</v>
      </c>
      <c r="N125" s="38">
        <v>280297</v>
      </c>
      <c r="O125" s="38">
        <v>266228</v>
      </c>
      <c r="P125" s="38">
        <v>254418</v>
      </c>
      <c r="Q125" s="38">
        <v>207531</v>
      </c>
      <c r="R125" s="38">
        <v>201107</v>
      </c>
      <c r="S125" s="38">
        <v>211622</v>
      </c>
      <c r="T125" s="38">
        <v>216532</v>
      </c>
      <c r="U125" s="38">
        <v>216115</v>
      </c>
      <c r="V125" s="38">
        <v>215946</v>
      </c>
      <c r="W125" s="38">
        <v>209237</v>
      </c>
      <c r="X125" s="38">
        <v>212941</v>
      </c>
      <c r="Y125" s="38">
        <v>211397</v>
      </c>
      <c r="Z125" s="38">
        <v>211845</v>
      </c>
      <c r="AA125" s="38">
        <v>177911</v>
      </c>
      <c r="AC125" s="38">
        <v>369722</v>
      </c>
      <c r="AD125" s="38">
        <v>354089</v>
      </c>
      <c r="AE125" s="38">
        <v>280297</v>
      </c>
      <c r="AF125" s="38">
        <v>201107</v>
      </c>
      <c r="AG125" s="38">
        <v>215946</v>
      </c>
      <c r="AH125" s="38">
        <v>211845</v>
      </c>
      <c r="AJ125" s="30">
        <v>359866</v>
      </c>
      <c r="AK125" s="38">
        <v>361698</v>
      </c>
      <c r="AL125" s="38">
        <v>297546</v>
      </c>
      <c r="AM125" s="38">
        <v>254418</v>
      </c>
      <c r="AN125" s="38">
        <v>216532</v>
      </c>
      <c r="AO125" s="38">
        <v>212941</v>
      </c>
      <c r="AQ125" s="38">
        <v>370113</v>
      </c>
      <c r="AR125" s="38">
        <v>353401</v>
      </c>
      <c r="AS125" s="38">
        <v>297222</v>
      </c>
      <c r="AT125" s="38">
        <v>207531</v>
      </c>
      <c r="AU125" s="38">
        <v>216115</v>
      </c>
      <c r="AV125" s="38">
        <v>211397</v>
      </c>
    </row>
    <row r="126" spans="2:48" s="17" customFormat="1" ht="12">
      <c r="B126" s="18" t="s">
        <v>117</v>
      </c>
      <c r="C126" s="31"/>
      <c r="D126" s="39">
        <v>224383</v>
      </c>
      <c r="E126" s="39">
        <v>225628</v>
      </c>
      <c r="F126" s="39">
        <v>248691</v>
      </c>
      <c r="G126" s="39">
        <v>230380</v>
      </c>
      <c r="H126" s="39">
        <v>246931</v>
      </c>
      <c r="I126" s="39">
        <v>250083</v>
      </c>
      <c r="J126" s="39">
        <v>257476</v>
      </c>
      <c r="K126" s="39">
        <v>311796</v>
      </c>
      <c r="L126" s="39">
        <v>319511</v>
      </c>
      <c r="M126" s="39">
        <v>319147</v>
      </c>
      <c r="N126" s="39">
        <v>331736</v>
      </c>
      <c r="O126" s="39">
        <v>348111</v>
      </c>
      <c r="P126" s="39">
        <v>354543</v>
      </c>
      <c r="Q126" s="39">
        <v>395092</v>
      </c>
      <c r="R126" s="39">
        <v>394448</v>
      </c>
      <c r="S126" s="39">
        <v>358906</v>
      </c>
      <c r="T126" s="39">
        <v>309934</v>
      </c>
      <c r="U126" s="39">
        <v>261139</v>
      </c>
      <c r="V126" s="39">
        <v>243611</v>
      </c>
      <c r="W126" s="39">
        <v>247891</v>
      </c>
      <c r="X126" s="39">
        <v>222341</v>
      </c>
      <c r="Y126" s="39">
        <v>225452</v>
      </c>
      <c r="Z126" s="39">
        <v>206218</v>
      </c>
      <c r="AA126" s="39">
        <v>173301</v>
      </c>
      <c r="AC126" s="39">
        <v>248691</v>
      </c>
      <c r="AD126" s="39">
        <v>257476</v>
      </c>
      <c r="AE126" s="39">
        <v>331736</v>
      </c>
      <c r="AF126" s="39">
        <v>394448</v>
      </c>
      <c r="AG126" s="39">
        <v>243611</v>
      </c>
      <c r="AH126" s="39">
        <v>206218</v>
      </c>
      <c r="AJ126" s="31">
        <v>224383</v>
      </c>
      <c r="AK126" s="39">
        <v>246931</v>
      </c>
      <c r="AL126" s="39">
        <v>319511</v>
      </c>
      <c r="AM126" s="39">
        <v>354543</v>
      </c>
      <c r="AN126" s="39">
        <v>309934</v>
      </c>
      <c r="AO126" s="39">
        <v>222341</v>
      </c>
      <c r="AQ126" s="39">
        <f>AQ103</f>
        <v>225628</v>
      </c>
      <c r="AR126" s="39">
        <v>250083</v>
      </c>
      <c r="AS126" s="39">
        <v>319147</v>
      </c>
      <c r="AT126" s="39">
        <v>395092</v>
      </c>
      <c r="AU126" s="39">
        <v>261139</v>
      </c>
      <c r="AV126" s="39">
        <v>225452</v>
      </c>
    </row>
    <row r="127" spans="2:48" s="4" customFormat="1" ht="12">
      <c r="B127" s="4" t="s">
        <v>129</v>
      </c>
      <c r="C127" s="32"/>
      <c r="D127" s="41">
        <v>584249</v>
      </c>
      <c r="E127" s="41">
        <v>595741</v>
      </c>
      <c r="F127" s="41">
        <v>618413</v>
      </c>
      <c r="G127" s="41">
        <v>596738</v>
      </c>
      <c r="H127" s="41">
        <v>608629</v>
      </c>
      <c r="I127" s="41">
        <v>603484</v>
      </c>
      <c r="J127" s="41">
        <v>611565</v>
      </c>
      <c r="K127" s="41">
        <v>618768</v>
      </c>
      <c r="L127" s="41">
        <v>617056</v>
      </c>
      <c r="M127" s="41">
        <v>616369</v>
      </c>
      <c r="N127" s="41">
        <v>612033</v>
      </c>
      <c r="O127" s="41">
        <v>614339</v>
      </c>
      <c r="P127" s="41">
        <v>608961</v>
      </c>
      <c r="Q127" s="41">
        <v>602623</v>
      </c>
      <c r="R127" s="41">
        <v>595555</v>
      </c>
      <c r="S127" s="41">
        <v>570528</v>
      </c>
      <c r="T127" s="41">
        <v>526466</v>
      </c>
      <c r="U127" s="41">
        <v>477254</v>
      </c>
      <c r="V127" s="41">
        <v>459557</v>
      </c>
      <c r="W127" s="41">
        <v>457127</v>
      </c>
      <c r="X127" s="41">
        <v>435282</v>
      </c>
      <c r="Y127" s="41">
        <v>436848</v>
      </c>
      <c r="Z127" s="41">
        <v>418063</v>
      </c>
      <c r="AA127" s="41">
        <v>351212</v>
      </c>
      <c r="AC127" s="41">
        <v>618413</v>
      </c>
      <c r="AD127" s="41">
        <v>611565</v>
      </c>
      <c r="AE127" s="41">
        <v>612033</v>
      </c>
      <c r="AF127" s="41">
        <v>595555</v>
      </c>
      <c r="AG127" s="41">
        <v>459557</v>
      </c>
      <c r="AH127" s="41">
        <v>418063</v>
      </c>
      <c r="AJ127" s="32">
        <v>584249</v>
      </c>
      <c r="AK127" s="41">
        <v>608629</v>
      </c>
      <c r="AL127" s="41">
        <v>617057</v>
      </c>
      <c r="AM127" s="41">
        <v>608961</v>
      </c>
      <c r="AN127" s="41">
        <v>526466</v>
      </c>
      <c r="AO127" s="41">
        <v>435282</v>
      </c>
      <c r="AQ127" s="41">
        <f>AQ125+AQ126</f>
        <v>595741</v>
      </c>
      <c r="AR127" s="41">
        <v>603484</v>
      </c>
      <c r="AS127" s="41">
        <v>616369</v>
      </c>
      <c r="AT127" s="41">
        <v>602623</v>
      </c>
      <c r="AU127" s="41">
        <v>477254</v>
      </c>
      <c r="AV127" s="41">
        <v>436848</v>
      </c>
    </row>
    <row r="128" spans="2:48" s="4" customFormat="1" ht="7.5" customHeight="1">
      <c r="C128" s="32"/>
      <c r="D128" s="41"/>
      <c r="E128" s="41"/>
      <c r="F128" s="41"/>
      <c r="G128" s="41"/>
      <c r="H128" s="41"/>
      <c r="I128" s="41"/>
      <c r="J128" s="41"/>
      <c r="K128" s="41"/>
      <c r="L128" s="41"/>
      <c r="M128" s="41"/>
      <c r="N128" s="41"/>
      <c r="O128" s="41"/>
      <c r="P128" s="41"/>
      <c r="Q128" s="41"/>
      <c r="R128" s="41"/>
      <c r="S128" s="41"/>
      <c r="T128" s="41"/>
      <c r="U128" s="41"/>
      <c r="V128" s="41"/>
      <c r="W128" s="41"/>
      <c r="X128" s="40"/>
      <c r="Y128" s="40"/>
      <c r="Z128" s="40"/>
      <c r="AA128" s="40"/>
      <c r="AC128" s="41"/>
      <c r="AD128" s="41"/>
      <c r="AE128" s="41"/>
      <c r="AF128" s="41"/>
      <c r="AG128" s="41"/>
      <c r="AH128" s="41"/>
      <c r="AJ128" s="32"/>
      <c r="AK128" s="41"/>
      <c r="AL128" s="41"/>
      <c r="AM128" s="41"/>
      <c r="AN128" s="41"/>
      <c r="AO128" s="41"/>
      <c r="AQ128" s="41"/>
      <c r="AR128" s="41"/>
      <c r="AS128" s="41"/>
      <c r="AT128" s="41"/>
      <c r="AU128" s="41"/>
      <c r="AV128" s="41"/>
    </row>
    <row r="129" spans="2:49" s="17" customFormat="1" ht="12">
      <c r="B129" s="18" t="s">
        <v>130</v>
      </c>
      <c r="C129" s="31"/>
      <c r="D129" s="39">
        <v>49548</v>
      </c>
      <c r="E129" s="39">
        <v>99876</v>
      </c>
      <c r="F129" s="39">
        <v>114336</v>
      </c>
      <c r="G129" s="39">
        <v>120340</v>
      </c>
      <c r="H129" s="39">
        <v>116324</v>
      </c>
      <c r="I129" s="39">
        <v>79932</v>
      </c>
      <c r="J129" s="39">
        <v>86200</v>
      </c>
      <c r="K129" s="39">
        <v>129915</v>
      </c>
      <c r="L129" s="39">
        <v>76117</v>
      </c>
      <c r="M129" s="39">
        <v>105777</v>
      </c>
      <c r="N129" s="39">
        <v>77667</v>
      </c>
      <c r="O129" s="39">
        <v>42873</v>
      </c>
      <c r="P129" s="39">
        <v>49040</v>
      </c>
      <c r="Q129" s="39">
        <v>41700</v>
      </c>
      <c r="R129" s="39">
        <v>32968</v>
      </c>
      <c r="S129" s="39">
        <v>8768</v>
      </c>
      <c r="T129" s="39">
        <v>21324</v>
      </c>
      <c r="U129" s="39">
        <v>20104</v>
      </c>
      <c r="V129" s="39">
        <v>46008</v>
      </c>
      <c r="W129" s="39">
        <v>34012</v>
      </c>
      <c r="X129" s="39">
        <v>18652</v>
      </c>
      <c r="Y129" s="39">
        <v>19160</v>
      </c>
      <c r="Z129" s="39">
        <v>5812</v>
      </c>
      <c r="AA129" s="39">
        <v>10044</v>
      </c>
      <c r="AC129" s="39">
        <v>117338</v>
      </c>
      <c r="AD129" s="39">
        <v>108082</v>
      </c>
      <c r="AE129" s="39">
        <v>60270</v>
      </c>
      <c r="AF129" s="39">
        <v>20868</v>
      </c>
      <c r="AG129" s="39">
        <v>40010</v>
      </c>
      <c r="AH129" s="39">
        <v>7932</v>
      </c>
      <c r="AJ129" s="31">
        <v>96072</v>
      </c>
      <c r="AK129" s="39">
        <v>103105</v>
      </c>
      <c r="AL129" s="39">
        <v>75611</v>
      </c>
      <c r="AM129" s="39">
        <v>33116</v>
      </c>
      <c r="AN129" s="39">
        <v>30362</v>
      </c>
      <c r="AO129" s="39">
        <v>13417</v>
      </c>
      <c r="AQ129" s="39">
        <f>(83685/3)*4</f>
        <v>111580</v>
      </c>
      <c r="AR129" s="39">
        <v>98698.666666666672</v>
      </c>
      <c r="AS129" s="39">
        <v>75439</v>
      </c>
      <c r="AT129" s="39">
        <v>27808</v>
      </c>
      <c r="AU129" s="39">
        <v>33374</v>
      </c>
      <c r="AV129" s="39">
        <v>11673</v>
      </c>
    </row>
    <row r="130" spans="2:49" s="17" customFormat="1" ht="12">
      <c r="B130" s="5" t="s">
        <v>131</v>
      </c>
      <c r="C130" s="7"/>
      <c r="D130" s="50">
        <v>8.4806306899969014E-2</v>
      </c>
      <c r="E130" s="50">
        <v>0.16765003583772142</v>
      </c>
      <c r="F130" s="50">
        <v>0.18488615213457674</v>
      </c>
      <c r="G130" s="50">
        <v>0.2016630414017542</v>
      </c>
      <c r="H130" s="50">
        <v>0.19112464243406083</v>
      </c>
      <c r="I130" s="50">
        <v>0.13245090176375846</v>
      </c>
      <c r="J130" s="50">
        <v>0.14094985815080982</v>
      </c>
      <c r="K130" s="50">
        <v>0.20995752850826199</v>
      </c>
      <c r="L130" s="50">
        <v>0.12335509256858372</v>
      </c>
      <c r="M130" s="50">
        <v>0.17161310838150523</v>
      </c>
      <c r="N130" s="50">
        <v>0.12690002009695556</v>
      </c>
      <c r="O130" s="50">
        <v>6.9787202179903932E-2</v>
      </c>
      <c r="P130" s="50">
        <v>8.0530608692510691E-2</v>
      </c>
      <c r="Q130" s="50">
        <v>6.9197491632413635E-2</v>
      </c>
      <c r="R130" s="50">
        <v>5.5356768056686621E-2</v>
      </c>
      <c r="S130" s="50">
        <v>1.5368220315216782E-2</v>
      </c>
      <c r="T130" s="50">
        <v>4.0504040146942061E-2</v>
      </c>
      <c r="U130" s="50">
        <v>4.2124319544728804E-2</v>
      </c>
      <c r="V130" s="50">
        <v>0.10011380525157924</v>
      </c>
      <c r="W130" s="50">
        <v>7.4403830882883756E-2</v>
      </c>
      <c r="X130" s="50">
        <v>4.2850382051176021E-2</v>
      </c>
      <c r="Y130" s="50">
        <v>4.3859649122807015E-2</v>
      </c>
      <c r="Z130" s="50">
        <v>1.3902210910795741E-2</v>
      </c>
      <c r="AA130" s="50">
        <v>2.8598111681833193E-2</v>
      </c>
      <c r="AC130" s="50">
        <v>0.1897405132168955</v>
      </c>
      <c r="AD130" s="50">
        <v>0.17673019221178451</v>
      </c>
      <c r="AE130" s="50">
        <v>9.847508222595841E-2</v>
      </c>
      <c r="AF130" s="50">
        <v>3.5039584924985941E-2</v>
      </c>
      <c r="AG130" s="50">
        <v>8.706210546243448E-2</v>
      </c>
      <c r="AH130" s="50">
        <v>1.8973216955339267E-2</v>
      </c>
      <c r="AJ130" s="7">
        <f>AJ129/AJ127</f>
        <v>0.16443673844542309</v>
      </c>
      <c r="AK130" s="50">
        <v>0.16940533559853374</v>
      </c>
      <c r="AL130" s="50">
        <v>0.12253487117073464</v>
      </c>
      <c r="AM130" s="50">
        <v>5.4381150845456444E-2</v>
      </c>
      <c r="AN130" s="50">
        <v>5.7671340599392933E-2</v>
      </c>
      <c r="AO130" s="50">
        <v>3.0823695902885945E-2</v>
      </c>
      <c r="AQ130" s="50">
        <f>AQ129/AQ127</f>
        <v>0.18729615722268569</v>
      </c>
      <c r="AR130" s="50">
        <v>0.16354810842817152</v>
      </c>
      <c r="AS130" s="50">
        <v>0.12239259274882416</v>
      </c>
      <c r="AT130" s="50">
        <v>4.6144936386430656E-2</v>
      </c>
      <c r="AU130" s="50">
        <v>6.9929220079873608E-2</v>
      </c>
      <c r="AV130" s="50">
        <v>2.6720964729150642E-2</v>
      </c>
    </row>
    <row r="131" spans="2:49" s="17" customFormat="1" ht="12">
      <c r="B131" s="4"/>
      <c r="C131" s="75"/>
      <c r="D131" s="34"/>
      <c r="E131" s="34"/>
      <c r="F131" s="34"/>
      <c r="G131" s="34"/>
      <c r="H131" s="34"/>
      <c r="I131" s="34"/>
      <c r="J131" s="34"/>
      <c r="K131" s="34"/>
      <c r="L131" s="34"/>
      <c r="M131" s="34"/>
      <c r="N131" s="34"/>
      <c r="O131" s="34"/>
      <c r="P131" s="34"/>
      <c r="Q131" s="34"/>
      <c r="R131" s="34"/>
      <c r="S131" s="34"/>
      <c r="T131" s="34"/>
      <c r="U131" s="34"/>
      <c r="V131" s="34"/>
      <c r="W131" s="34"/>
      <c r="X131" s="33"/>
      <c r="Y131" s="33"/>
      <c r="Z131" s="33"/>
      <c r="AA131" s="33"/>
      <c r="AC131" s="34"/>
      <c r="AD131" s="34"/>
      <c r="AE131" s="34"/>
      <c r="AF131" s="34"/>
      <c r="AG131" s="34"/>
      <c r="AH131" s="33"/>
      <c r="AJ131" s="34"/>
      <c r="AK131" s="34"/>
      <c r="AL131" s="34"/>
      <c r="AM131" s="34"/>
      <c r="AN131" s="34"/>
      <c r="AO131" s="34"/>
      <c r="AQ131" s="34"/>
      <c r="AR131" s="34"/>
      <c r="AS131" s="34"/>
      <c r="AT131" s="34"/>
      <c r="AU131" s="34"/>
      <c r="AV131" s="33"/>
    </row>
    <row r="132" spans="2:49" s="17" customFormat="1" ht="12">
      <c r="B132" s="4"/>
      <c r="C132" s="62"/>
      <c r="D132" s="62"/>
      <c r="E132" s="62"/>
      <c r="F132" s="34"/>
      <c r="G132" s="34"/>
      <c r="H132" s="34"/>
      <c r="I132" s="34"/>
      <c r="J132" s="34"/>
      <c r="K132" s="34"/>
      <c r="L132" s="34"/>
      <c r="M132" s="34"/>
      <c r="N132" s="34"/>
      <c r="O132" s="34"/>
      <c r="P132" s="34"/>
      <c r="Q132" s="34"/>
      <c r="R132" s="34"/>
      <c r="S132" s="34"/>
      <c r="T132" s="34"/>
      <c r="U132" s="34"/>
      <c r="V132" s="34"/>
      <c r="W132" s="34"/>
      <c r="X132" s="33"/>
      <c r="Y132" s="33"/>
      <c r="Z132" s="33"/>
      <c r="AA132" s="33"/>
      <c r="AC132" s="34"/>
      <c r="AD132" s="34"/>
      <c r="AE132" s="34"/>
      <c r="AF132" s="34"/>
      <c r="AG132" s="34"/>
      <c r="AH132" s="33"/>
      <c r="AJ132" s="77"/>
      <c r="AK132" s="34"/>
      <c r="AL132" s="34"/>
      <c r="AM132" s="34"/>
      <c r="AN132" s="34"/>
      <c r="AO132" s="34"/>
      <c r="AQ132" s="34"/>
      <c r="AR132" s="34"/>
      <c r="AS132" s="34"/>
      <c r="AT132" s="34"/>
      <c r="AU132" s="34"/>
      <c r="AV132" s="33"/>
    </row>
    <row r="133" spans="2:49">
      <c r="B133" s="1" t="s">
        <v>132</v>
      </c>
    </row>
    <row r="134" spans="2:49">
      <c r="B134" s="24" t="s">
        <v>55</v>
      </c>
      <c r="C134" s="25" t="s">
        <v>56</v>
      </c>
      <c r="D134" s="25" t="s">
        <v>57</v>
      </c>
      <c r="E134" s="25" t="s">
        <v>58</v>
      </c>
      <c r="F134" s="25" t="s">
        <v>59</v>
      </c>
      <c r="G134" s="25" t="s">
        <v>60</v>
      </c>
      <c r="H134" s="25" t="s">
        <v>61</v>
      </c>
      <c r="I134" s="25" t="s">
        <v>62</v>
      </c>
      <c r="J134" s="25" t="s">
        <v>63</v>
      </c>
      <c r="K134" s="25" t="s">
        <v>64</v>
      </c>
      <c r="L134" s="25" t="s">
        <v>65</v>
      </c>
      <c r="M134" s="25" t="s">
        <v>66</v>
      </c>
      <c r="N134" s="25" t="s">
        <v>67</v>
      </c>
      <c r="O134" s="25" t="s">
        <v>68</v>
      </c>
      <c r="P134" s="25" t="s">
        <v>69</v>
      </c>
      <c r="Q134" s="25" t="s">
        <v>70</v>
      </c>
      <c r="R134" s="25" t="s">
        <v>71</v>
      </c>
      <c r="S134" s="25" t="s">
        <v>72</v>
      </c>
      <c r="T134" s="25" t="s">
        <v>73</v>
      </c>
      <c r="U134" s="25" t="s">
        <v>74</v>
      </c>
      <c r="V134" s="25" t="s">
        <v>75</v>
      </c>
      <c r="W134" s="25" t="s">
        <v>76</v>
      </c>
      <c r="X134" s="25" t="s">
        <v>77</v>
      </c>
      <c r="Y134" s="25" t="s">
        <v>78</v>
      </c>
      <c r="Z134" s="25" t="s">
        <v>79</v>
      </c>
      <c r="AA134" s="25" t="s">
        <v>80</v>
      </c>
      <c r="AC134" s="25" t="s">
        <v>81</v>
      </c>
      <c r="AD134" s="25" t="s">
        <v>82</v>
      </c>
      <c r="AE134" s="25" t="s">
        <v>83</v>
      </c>
      <c r="AF134" s="25" t="s">
        <v>84</v>
      </c>
      <c r="AG134" s="25" t="s">
        <v>85</v>
      </c>
      <c r="AH134" s="25" t="s">
        <v>86</v>
      </c>
      <c r="AI134" s="25"/>
      <c r="AJ134" s="25">
        <v>2024</v>
      </c>
      <c r="AK134" s="25">
        <v>2023</v>
      </c>
      <c r="AL134" s="25">
        <v>2022</v>
      </c>
      <c r="AM134" s="25">
        <v>2021</v>
      </c>
      <c r="AN134" s="25">
        <v>2020</v>
      </c>
      <c r="AO134" s="25">
        <v>2019</v>
      </c>
      <c r="AQ134" s="25" t="s">
        <v>87</v>
      </c>
      <c r="AR134" s="25" t="s">
        <v>88</v>
      </c>
      <c r="AS134" s="25" t="s">
        <v>89</v>
      </c>
      <c r="AT134" s="25" t="s">
        <v>90</v>
      </c>
      <c r="AU134" s="25" t="s">
        <v>91</v>
      </c>
      <c r="AV134" s="25" t="s">
        <v>92</v>
      </c>
    </row>
    <row r="135" spans="2:49" ht="0.7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C135" s="3"/>
      <c r="AD135" s="3"/>
      <c r="AE135" s="3"/>
      <c r="AF135" s="3"/>
      <c r="AG135" s="3"/>
      <c r="AH135" s="3"/>
      <c r="AJ135" s="3"/>
      <c r="AK135" s="3"/>
      <c r="AL135" s="3"/>
      <c r="AM135" s="3"/>
      <c r="AN135" s="3"/>
      <c r="AO135" s="3"/>
      <c r="AQ135" s="3"/>
      <c r="AR135" s="3"/>
      <c r="AS135" s="3"/>
      <c r="AT135" s="3"/>
      <c r="AU135" s="3"/>
      <c r="AV135" s="3"/>
    </row>
    <row r="136" spans="2:49" s="17" customFormat="1" ht="12">
      <c r="B136" s="17" t="s">
        <v>133</v>
      </c>
      <c r="C136" s="30"/>
      <c r="D136" s="38">
        <v>34460</v>
      </c>
      <c r="E136" s="38">
        <v>86748</v>
      </c>
      <c r="F136" s="38">
        <v>100324</v>
      </c>
      <c r="G136" s="38">
        <v>103920</v>
      </c>
      <c r="H136" s="38">
        <v>103568</v>
      </c>
      <c r="I136" s="38">
        <v>65244</v>
      </c>
      <c r="J136" s="38">
        <v>65788</v>
      </c>
      <c r="K136" s="38">
        <v>112945</v>
      </c>
      <c r="L136" s="38">
        <v>61372</v>
      </c>
      <c r="M136" s="38">
        <v>87956</v>
      </c>
      <c r="N136" s="38">
        <v>64784</v>
      </c>
      <c r="O136" s="38">
        <v>29360</v>
      </c>
      <c r="P136" s="38">
        <v>60460</v>
      </c>
      <c r="Q136" s="38">
        <v>24296</v>
      </c>
      <c r="R136" s="38">
        <v>13828</v>
      </c>
      <c r="S136" s="38">
        <v>-8180</v>
      </c>
      <c r="T136" s="38">
        <v>4792</v>
      </c>
      <c r="U136" s="38">
        <v>5244</v>
      </c>
      <c r="V136" s="38">
        <v>33436</v>
      </c>
      <c r="W136" s="38">
        <v>17256</v>
      </c>
      <c r="X136" s="38">
        <v>6936</v>
      </c>
      <c r="Y136" s="38">
        <v>6180</v>
      </c>
      <c r="Z136" s="38">
        <v>-7504</v>
      </c>
      <c r="AA136" s="38">
        <v>-3212</v>
      </c>
      <c r="AC136" s="38">
        <v>102122</v>
      </c>
      <c r="AD136" s="38">
        <v>89392</v>
      </c>
      <c r="AE136" s="38">
        <v>47074</v>
      </c>
      <c r="AF136" s="38">
        <v>2822</v>
      </c>
      <c r="AG136" s="38">
        <v>25346</v>
      </c>
      <c r="AH136" s="38">
        <v>-5360</v>
      </c>
      <c r="AJ136" s="30">
        <v>81410</v>
      </c>
      <c r="AK136" s="38">
        <v>86899</v>
      </c>
      <c r="AL136" s="38">
        <v>60869</v>
      </c>
      <c r="AM136" s="38">
        <v>22600</v>
      </c>
      <c r="AN136" s="38">
        <v>15182</v>
      </c>
      <c r="AO136" s="38">
        <v>597</v>
      </c>
      <c r="AQ136" s="38">
        <f>(72795/3)*4</f>
        <v>97060</v>
      </c>
      <c r="AR136" s="38">
        <v>81342.666666666672</v>
      </c>
      <c r="AS136" s="38">
        <v>60701.333333333336</v>
      </c>
      <c r="AT136" s="38">
        <v>9980</v>
      </c>
      <c r="AU136" s="38">
        <v>18644</v>
      </c>
      <c r="AV136" s="38">
        <v>-1518.6666666666667</v>
      </c>
    </row>
    <row r="137" spans="2:49" s="17" customFormat="1" ht="12">
      <c r="B137" s="18" t="s">
        <v>128</v>
      </c>
      <c r="C137" s="31"/>
      <c r="D137" s="39">
        <v>359866</v>
      </c>
      <c r="E137" s="39">
        <v>370113</v>
      </c>
      <c r="F137" s="39">
        <v>369722</v>
      </c>
      <c r="G137" s="39">
        <v>366358</v>
      </c>
      <c r="H137" s="39">
        <v>361698</v>
      </c>
      <c r="I137" s="39">
        <v>353401</v>
      </c>
      <c r="J137" s="39">
        <v>354089</v>
      </c>
      <c r="K137" s="39">
        <v>306972</v>
      </c>
      <c r="L137" s="39">
        <v>297545</v>
      </c>
      <c r="M137" s="39">
        <v>297222</v>
      </c>
      <c r="N137" s="39">
        <v>280297</v>
      </c>
      <c r="O137" s="39">
        <v>266228</v>
      </c>
      <c r="P137" s="39">
        <v>254418</v>
      </c>
      <c r="Q137" s="39">
        <v>207531</v>
      </c>
      <c r="R137" s="39">
        <v>201107</v>
      </c>
      <c r="S137" s="39">
        <v>211622</v>
      </c>
      <c r="T137" s="39">
        <v>216532</v>
      </c>
      <c r="U137" s="39">
        <v>216115</v>
      </c>
      <c r="V137" s="39">
        <v>215946</v>
      </c>
      <c r="W137" s="39">
        <v>209237</v>
      </c>
      <c r="X137" s="39">
        <v>212941</v>
      </c>
      <c r="Y137" s="39">
        <v>211397</v>
      </c>
      <c r="Z137" s="39">
        <v>211845</v>
      </c>
      <c r="AA137" s="39">
        <v>177911</v>
      </c>
      <c r="AC137" s="39">
        <v>369722</v>
      </c>
      <c r="AD137" s="39">
        <v>354089</v>
      </c>
      <c r="AE137" s="39">
        <v>280297</v>
      </c>
      <c r="AF137" s="39">
        <v>201107</v>
      </c>
      <c r="AG137" s="39">
        <v>215946</v>
      </c>
      <c r="AH137" s="39">
        <v>211845</v>
      </c>
      <c r="AJ137" s="31">
        <v>359866</v>
      </c>
      <c r="AK137" s="39">
        <v>361698</v>
      </c>
      <c r="AL137" s="39">
        <v>297545</v>
      </c>
      <c r="AM137" s="39">
        <v>254418</v>
      </c>
      <c r="AN137" s="39">
        <v>216532</v>
      </c>
      <c r="AO137" s="39">
        <v>212941</v>
      </c>
      <c r="AQ137" s="39">
        <v>370113</v>
      </c>
      <c r="AR137" s="39">
        <v>353401</v>
      </c>
      <c r="AS137" s="39">
        <v>297222</v>
      </c>
      <c r="AT137" s="39">
        <v>207531</v>
      </c>
      <c r="AU137" s="39">
        <v>216115</v>
      </c>
      <c r="AV137" s="39">
        <v>211397</v>
      </c>
    </row>
    <row r="138" spans="2:49" s="17" customFormat="1" ht="12">
      <c r="B138" s="5" t="s">
        <v>134</v>
      </c>
      <c r="C138" s="7"/>
      <c r="D138" s="50">
        <v>9.5757865427686967E-2</v>
      </c>
      <c r="E138" s="50">
        <v>0.23438247238005691</v>
      </c>
      <c r="F138" s="50">
        <v>0.2713498250036514</v>
      </c>
      <c r="G138" s="50">
        <v>0.28365696941243262</v>
      </c>
      <c r="H138" s="50">
        <v>0.28633832644913715</v>
      </c>
      <c r="I138" s="50">
        <v>0.18461747420069552</v>
      </c>
      <c r="J138" s="50">
        <v>0.18579509671297328</v>
      </c>
      <c r="K138" s="50">
        <v>0.36793258017017838</v>
      </c>
      <c r="L138" s="50">
        <v>0.20626123779596364</v>
      </c>
      <c r="M138" s="50">
        <v>0.29592695022575716</v>
      </c>
      <c r="N138" s="50">
        <v>0.23112626963542243</v>
      </c>
      <c r="O138" s="50">
        <v>0.11028141292426041</v>
      </c>
      <c r="P138" s="50">
        <v>0.23764041852384657</v>
      </c>
      <c r="Q138" s="50">
        <v>0.11707166640164601</v>
      </c>
      <c r="R138" s="50">
        <v>6.8759416628958708E-2</v>
      </c>
      <c r="S138" s="50">
        <v>-3.865382616174122E-2</v>
      </c>
      <c r="T138" s="50">
        <v>2.2130678144569857E-2</v>
      </c>
      <c r="U138" s="50">
        <v>2.4264858987113343E-2</v>
      </c>
      <c r="V138" s="50">
        <v>0.15483500504755818</v>
      </c>
      <c r="W138" s="50">
        <v>8.2471073471709108E-2</v>
      </c>
      <c r="X138" s="50">
        <v>3.2572402684311615E-2</v>
      </c>
      <c r="Y138" s="50">
        <v>2.9234095091226459E-2</v>
      </c>
      <c r="Z138" s="50">
        <v>-3.542212466661946E-2</v>
      </c>
      <c r="AA138" s="50">
        <v>-1.8053970805627532E-2</v>
      </c>
      <c r="AC138" s="50">
        <v>0.27621293836991034</v>
      </c>
      <c r="AD138" s="50">
        <v>0.25245630335876007</v>
      </c>
      <c r="AE138" s="50">
        <v>0.16794328872588718</v>
      </c>
      <c r="AF138" s="50">
        <v>1.403233104765125E-2</v>
      </c>
      <c r="AG138" s="50">
        <v>0.11737193557648672</v>
      </c>
      <c r="AH138" s="50">
        <v>-2.5301517619013902E-2</v>
      </c>
      <c r="AJ138" s="7">
        <v>0.22622309415171202</v>
      </c>
      <c r="AK138" s="50">
        <v>0.2402529181803604</v>
      </c>
      <c r="AL138" s="50">
        <v>0.20457073719941521</v>
      </c>
      <c r="AM138" s="50">
        <v>8.8830192832268159E-2</v>
      </c>
      <c r="AN138" s="50">
        <v>7.0114347994753662E-2</v>
      </c>
      <c r="AO138" s="50">
        <v>2.8035934836410084E-3</v>
      </c>
      <c r="AQ138" s="50">
        <f>AQ136/AQ137</f>
        <v>0.26224423351787157</v>
      </c>
      <c r="AR138" s="50">
        <v>0.23017101441893675</v>
      </c>
      <c r="AS138" s="50">
        <v>0.20422893774126188</v>
      </c>
      <c r="AT138" s="50">
        <v>4.8089201131397238E-2</v>
      </c>
      <c r="AU138" s="50">
        <v>8.6268884621613487E-2</v>
      </c>
      <c r="AV138" s="50">
        <v>-7.1839556222021445E-3</v>
      </c>
    </row>
    <row r="139" spans="2:49">
      <c r="B139" s="4"/>
      <c r="C139" s="34"/>
      <c r="D139" s="34"/>
      <c r="E139" s="34"/>
      <c r="L139" s="34"/>
      <c r="M139" s="34"/>
      <c r="N139" s="34"/>
      <c r="O139" s="34"/>
      <c r="P139" s="34"/>
      <c r="Q139" s="34"/>
      <c r="R139" s="34"/>
      <c r="S139" s="34"/>
      <c r="T139" s="34"/>
      <c r="U139" s="34"/>
      <c r="V139" s="34"/>
      <c r="W139" s="34"/>
      <c r="X139" s="33"/>
      <c r="Y139" s="33"/>
      <c r="Z139" s="33"/>
      <c r="AA139" s="33"/>
      <c r="AC139" s="34"/>
      <c r="AD139" s="34"/>
      <c r="AE139" s="34"/>
      <c r="AF139" s="34"/>
      <c r="AG139" s="34"/>
      <c r="AH139" s="33"/>
      <c r="AJ139" s="34"/>
      <c r="AK139" s="34"/>
      <c r="AL139" s="34"/>
      <c r="AM139" s="34"/>
      <c r="AN139" s="34"/>
      <c r="AO139" s="34"/>
      <c r="AQ139" s="34"/>
      <c r="AR139" s="34"/>
      <c r="AS139" s="34"/>
      <c r="AT139" s="34"/>
      <c r="AU139" s="34"/>
      <c r="AV139" s="33"/>
    </row>
    <row r="140" spans="2:49">
      <c r="B140" s="4"/>
      <c r="C140" s="76"/>
      <c r="D140" s="63"/>
      <c r="E140" s="63"/>
      <c r="F140" s="34"/>
      <c r="G140" s="34"/>
      <c r="H140" s="34"/>
      <c r="I140" s="34"/>
      <c r="J140" s="34"/>
      <c r="K140" s="34"/>
      <c r="L140" s="34"/>
      <c r="M140" s="34"/>
      <c r="N140" s="41"/>
      <c r="O140" s="34"/>
      <c r="P140" s="34"/>
      <c r="Q140" s="34"/>
      <c r="R140" s="34"/>
      <c r="S140" s="34"/>
      <c r="T140" s="34"/>
      <c r="U140" s="34"/>
      <c r="V140" s="34"/>
      <c r="W140" s="34"/>
      <c r="X140" s="34"/>
      <c r="Y140" s="34"/>
      <c r="Z140" s="34"/>
      <c r="AA140" s="34"/>
      <c r="AB140" s="34"/>
      <c r="AC140" s="34"/>
      <c r="AD140" s="34"/>
      <c r="AE140" s="34"/>
      <c r="AF140" s="34"/>
      <c r="AG140" s="34"/>
      <c r="AH140" s="34"/>
      <c r="AI140" s="34"/>
      <c r="AJ140" s="63"/>
      <c r="AK140" s="34"/>
      <c r="AL140" s="34"/>
      <c r="AM140" s="34"/>
      <c r="AN140" s="34"/>
      <c r="AO140" s="34"/>
      <c r="AP140" s="34"/>
      <c r="AQ140" s="34"/>
      <c r="AR140" s="34"/>
      <c r="AS140" s="34"/>
      <c r="AT140" s="34"/>
      <c r="AU140" s="34"/>
      <c r="AV140" s="34"/>
    </row>
    <row r="141" spans="2:49">
      <c r="B141" s="1" t="s">
        <v>42</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row>
    <row r="142" spans="2:49">
      <c r="B142" s="24" t="s">
        <v>55</v>
      </c>
      <c r="C142" s="25" t="s">
        <v>56</v>
      </c>
      <c r="D142" s="25" t="s">
        <v>57</v>
      </c>
      <c r="E142" s="25" t="s">
        <v>58</v>
      </c>
      <c r="F142" s="25" t="s">
        <v>59</v>
      </c>
      <c r="G142" s="25" t="s">
        <v>60</v>
      </c>
      <c r="H142" s="25" t="s">
        <v>61</v>
      </c>
      <c r="I142" s="25" t="s">
        <v>62</v>
      </c>
      <c r="J142" s="25" t="s">
        <v>63</v>
      </c>
      <c r="K142" s="25" t="s">
        <v>64</v>
      </c>
      <c r="L142" s="25" t="s">
        <v>65</v>
      </c>
      <c r="M142" s="25" t="s">
        <v>66</v>
      </c>
      <c r="N142" s="25" t="s">
        <v>67</v>
      </c>
      <c r="O142" s="25" t="s">
        <v>68</v>
      </c>
      <c r="P142" s="25" t="s">
        <v>69</v>
      </c>
      <c r="Q142" s="25" t="s">
        <v>70</v>
      </c>
      <c r="R142" s="25" t="s">
        <v>71</v>
      </c>
      <c r="S142" s="25" t="s">
        <v>72</v>
      </c>
      <c r="T142" s="25" t="s">
        <v>73</v>
      </c>
      <c r="U142" s="25" t="s">
        <v>74</v>
      </c>
      <c r="V142" s="25" t="s">
        <v>75</v>
      </c>
      <c r="W142" s="25" t="s">
        <v>76</v>
      </c>
      <c r="X142" s="25" t="s">
        <v>77</v>
      </c>
      <c r="Y142" s="25" t="s">
        <v>78</v>
      </c>
      <c r="Z142" s="25" t="s">
        <v>79</v>
      </c>
      <c r="AA142" s="25" t="s">
        <v>80</v>
      </c>
      <c r="AC142" s="25" t="s">
        <v>81</v>
      </c>
      <c r="AD142" s="25" t="s">
        <v>82</v>
      </c>
      <c r="AE142" s="25" t="s">
        <v>83</v>
      </c>
      <c r="AF142" s="25" t="s">
        <v>84</v>
      </c>
      <c r="AG142" s="25" t="s">
        <v>85</v>
      </c>
      <c r="AH142" s="25" t="s">
        <v>86</v>
      </c>
      <c r="AJ142" s="25">
        <v>2024</v>
      </c>
      <c r="AK142" s="25">
        <v>2023</v>
      </c>
      <c r="AL142" s="25">
        <v>2022</v>
      </c>
      <c r="AM142" s="25">
        <v>2021</v>
      </c>
      <c r="AN142" s="25">
        <v>2020</v>
      </c>
      <c r="AO142" s="25">
        <v>2019</v>
      </c>
      <c r="AQ142" s="25" t="s">
        <v>87</v>
      </c>
      <c r="AR142" s="25" t="s">
        <v>88</v>
      </c>
      <c r="AS142" s="25" t="s">
        <v>89</v>
      </c>
      <c r="AT142" s="25" t="s">
        <v>90</v>
      </c>
      <c r="AU142" s="25" t="s">
        <v>91</v>
      </c>
      <c r="AV142" s="25" t="s">
        <v>92</v>
      </c>
    </row>
    <row r="143" spans="2:49" ht="0.7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C143" s="3"/>
      <c r="AD143" s="3"/>
      <c r="AE143" s="3"/>
      <c r="AF143" s="3"/>
      <c r="AG143" s="3"/>
      <c r="AH143" s="3"/>
      <c r="AJ143" s="3"/>
      <c r="AK143" s="3"/>
      <c r="AL143" s="3"/>
      <c r="AM143" s="3"/>
      <c r="AN143" s="3"/>
      <c r="AO143" s="3"/>
      <c r="AQ143" s="3"/>
      <c r="AR143" s="3"/>
      <c r="AS143" s="3"/>
      <c r="AT143" s="3"/>
      <c r="AU143" s="3"/>
      <c r="AV143" s="3"/>
    </row>
    <row r="144" spans="2:49" s="17" customFormat="1" ht="12">
      <c r="B144" s="17" t="s">
        <v>135</v>
      </c>
      <c r="C144" s="30"/>
      <c r="D144" s="38">
        <v>612216</v>
      </c>
      <c r="E144" s="38">
        <v>614451</v>
      </c>
      <c r="F144" s="38">
        <v>644404</v>
      </c>
      <c r="G144" s="38">
        <v>623700</v>
      </c>
      <c r="H144" s="38">
        <v>628041</v>
      </c>
      <c r="I144" s="38">
        <v>627676</v>
      </c>
      <c r="J144" s="38">
        <v>640598</v>
      </c>
      <c r="K144" s="38">
        <v>650770</v>
      </c>
      <c r="L144" s="38">
        <v>642906</v>
      </c>
      <c r="M144" s="38">
        <v>644460</v>
      </c>
      <c r="N144" s="38">
        <v>643463</v>
      </c>
      <c r="O144" s="38">
        <v>633191</v>
      </c>
      <c r="P144" s="38">
        <v>629931</v>
      </c>
      <c r="Q144" s="38">
        <v>630459</v>
      </c>
      <c r="R144" s="38">
        <v>617876</v>
      </c>
      <c r="S144" s="38">
        <v>596776</v>
      </c>
      <c r="T144" s="38">
        <v>549043</v>
      </c>
      <c r="U144" s="38">
        <v>502166</v>
      </c>
      <c r="V144" s="38">
        <v>485814</v>
      </c>
      <c r="W144" s="38">
        <v>486785</v>
      </c>
      <c r="X144" s="38">
        <v>459262</v>
      </c>
      <c r="Y144" s="38">
        <v>453002</v>
      </c>
      <c r="Z144" s="38">
        <v>430847</v>
      </c>
      <c r="AA144" s="38">
        <v>363310</v>
      </c>
      <c r="AC144" s="38">
        <v>644404</v>
      </c>
      <c r="AD144" s="38">
        <v>640598</v>
      </c>
      <c r="AE144" s="38">
        <v>643463</v>
      </c>
      <c r="AF144" s="38">
        <v>617876</v>
      </c>
      <c r="AG144" s="38">
        <v>485814</v>
      </c>
      <c r="AH144" s="38">
        <v>430847</v>
      </c>
      <c r="AJ144" s="30">
        <v>612216</v>
      </c>
      <c r="AK144" s="38">
        <v>628041</v>
      </c>
      <c r="AL144" s="38">
        <v>642906</v>
      </c>
      <c r="AM144" s="38">
        <v>629931</v>
      </c>
      <c r="AN144" s="38">
        <v>549043</v>
      </c>
      <c r="AO144" s="38">
        <v>459262</v>
      </c>
      <c r="AQ144" s="38">
        <v>614451</v>
      </c>
      <c r="AR144" s="38">
        <v>627676</v>
      </c>
      <c r="AS144" s="38">
        <v>644460</v>
      </c>
      <c r="AT144" s="38">
        <v>630459</v>
      </c>
      <c r="AU144" s="38">
        <v>502166</v>
      </c>
      <c r="AV144" s="38">
        <v>453002</v>
      </c>
    </row>
    <row r="145" spans="2:49" s="17" customFormat="1" ht="12">
      <c r="B145" s="18" t="s">
        <v>128</v>
      </c>
      <c r="C145" s="31"/>
      <c r="D145" s="39">
        <v>359866</v>
      </c>
      <c r="E145" s="39">
        <v>370113</v>
      </c>
      <c r="F145" s="39">
        <v>369722</v>
      </c>
      <c r="G145" s="39">
        <v>366358</v>
      </c>
      <c r="H145" s="39">
        <v>361698</v>
      </c>
      <c r="I145" s="39">
        <v>353401</v>
      </c>
      <c r="J145" s="39">
        <v>354089</v>
      </c>
      <c r="K145" s="39">
        <v>306972</v>
      </c>
      <c r="L145" s="39">
        <v>297545</v>
      </c>
      <c r="M145" s="39">
        <v>297222</v>
      </c>
      <c r="N145" s="39">
        <v>280297</v>
      </c>
      <c r="O145" s="39">
        <v>266228</v>
      </c>
      <c r="P145" s="39">
        <v>254417</v>
      </c>
      <c r="Q145" s="39">
        <v>207531</v>
      </c>
      <c r="R145" s="39">
        <v>201107</v>
      </c>
      <c r="S145" s="39">
        <v>211622</v>
      </c>
      <c r="T145" s="39">
        <v>216532</v>
      </c>
      <c r="U145" s="39">
        <v>216115</v>
      </c>
      <c r="V145" s="39">
        <v>215946</v>
      </c>
      <c r="W145" s="39">
        <v>209237</v>
      </c>
      <c r="X145" s="39">
        <v>212941</v>
      </c>
      <c r="Y145" s="39">
        <v>211397</v>
      </c>
      <c r="Z145" s="39">
        <v>211845</v>
      </c>
      <c r="AA145" s="39">
        <v>177911</v>
      </c>
      <c r="AC145" s="39">
        <v>369722</v>
      </c>
      <c r="AD145" s="39">
        <v>354089</v>
      </c>
      <c r="AE145" s="39">
        <v>280297</v>
      </c>
      <c r="AF145" s="39">
        <v>201107</v>
      </c>
      <c r="AG145" s="39">
        <v>215946</v>
      </c>
      <c r="AH145" s="39">
        <v>211845</v>
      </c>
      <c r="AJ145" s="31">
        <v>359866</v>
      </c>
      <c r="AK145" s="39">
        <v>361698</v>
      </c>
      <c r="AL145" s="39">
        <v>297545</v>
      </c>
      <c r="AM145" s="39">
        <v>254417</v>
      </c>
      <c r="AN145" s="39">
        <v>216532</v>
      </c>
      <c r="AO145" s="39">
        <v>212941</v>
      </c>
      <c r="AQ145" s="39">
        <v>370113</v>
      </c>
      <c r="AR145" s="39">
        <v>353401</v>
      </c>
      <c r="AS145" s="39">
        <v>297222</v>
      </c>
      <c r="AT145" s="39">
        <v>207531</v>
      </c>
      <c r="AU145" s="39">
        <v>216115</v>
      </c>
      <c r="AV145" s="39">
        <v>211397</v>
      </c>
    </row>
    <row r="146" spans="2:49" s="17" customFormat="1" ht="12">
      <c r="B146" s="5" t="s">
        <v>42</v>
      </c>
      <c r="C146" s="7"/>
      <c r="D146" s="50">
        <v>0.5878088779123708</v>
      </c>
      <c r="E146" s="50">
        <v>0.60234746139236495</v>
      </c>
      <c r="F146" s="50">
        <v>0.57374255901577276</v>
      </c>
      <c r="G146" s="50">
        <v>0.58739458072791406</v>
      </c>
      <c r="H146" s="50">
        <v>0.5759146297773553</v>
      </c>
      <c r="I146" s="50">
        <v>0.56303092678388211</v>
      </c>
      <c r="J146" s="50">
        <v>0.55000000000000004</v>
      </c>
      <c r="K146" s="50">
        <v>0.47170582540682576</v>
      </c>
      <c r="L146" s="50">
        <v>0.46281260401987229</v>
      </c>
      <c r="M146" s="50">
        <v>0.46119541942091052</v>
      </c>
      <c r="N146" s="50">
        <v>0.43560702013946412</v>
      </c>
      <c r="O146" s="50">
        <v>0.42045449161469445</v>
      </c>
      <c r="P146" s="50">
        <v>0.40388074249401917</v>
      </c>
      <c r="Q146" s="50">
        <v>0.3291744586087279</v>
      </c>
      <c r="R146" s="50">
        <v>0.32548116450549947</v>
      </c>
      <c r="S146" s="50">
        <v>0.35460876442752387</v>
      </c>
      <c r="T146" s="50">
        <v>0.39438076799084953</v>
      </c>
      <c r="U146" s="50">
        <v>0.43036565597830201</v>
      </c>
      <c r="V146" s="50">
        <v>0.44450345193839619</v>
      </c>
      <c r="W146" s="50">
        <v>0.4298345265363559</v>
      </c>
      <c r="X146" s="50">
        <v>0.46365908784092741</v>
      </c>
      <c r="Y146" s="50">
        <v>0.46665798384996093</v>
      </c>
      <c r="Z146" s="50">
        <v>0.49169426733852156</v>
      </c>
      <c r="AA146" s="50">
        <v>0.48969475103905757</v>
      </c>
      <c r="AC146" s="50">
        <v>0.57374255901577276</v>
      </c>
      <c r="AD146" s="50">
        <v>0.55000000000000004</v>
      </c>
      <c r="AE146" s="50">
        <v>0.43560702013946412</v>
      </c>
      <c r="AF146" s="50">
        <v>0.32548116450549947</v>
      </c>
      <c r="AG146" s="50">
        <v>0.44450345193839619</v>
      </c>
      <c r="AH146" s="50">
        <v>0.49169426733852156</v>
      </c>
      <c r="AJ146" s="7">
        <v>0.5878088779123708</v>
      </c>
      <c r="AK146" s="50">
        <v>0.5759146297773553</v>
      </c>
      <c r="AL146" s="50">
        <v>0.46281260401987229</v>
      </c>
      <c r="AM146" s="50">
        <v>0.40388074249401917</v>
      </c>
      <c r="AN146" s="50">
        <v>0.39438076799084953</v>
      </c>
      <c r="AO146" s="50">
        <v>0.46365908784092741</v>
      </c>
      <c r="AQ146" s="50">
        <f>AQ145/AQ144</f>
        <v>0.60234746139236495</v>
      </c>
      <c r="AR146" s="50">
        <v>0.56303092678388211</v>
      </c>
      <c r="AS146" s="50">
        <v>0.46119541942091052</v>
      </c>
      <c r="AT146" s="50">
        <v>0.3291744586087279</v>
      </c>
      <c r="AU146" s="50">
        <v>0.43036565597830201</v>
      </c>
      <c r="AV146" s="50">
        <v>0.46665798384996093</v>
      </c>
    </row>
    <row r="148" spans="2:49">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J148" s="61"/>
      <c r="AK148" s="70"/>
      <c r="AL148" s="70"/>
      <c r="AQ148" s="61"/>
      <c r="AR148" s="61"/>
    </row>
    <row r="149" spans="2:49">
      <c r="B149" s="1" t="s">
        <v>45</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J149" s="61"/>
      <c r="AK149" s="70"/>
      <c r="AL149" s="70"/>
      <c r="AQ149" s="61"/>
      <c r="AR149" s="61"/>
    </row>
    <row r="150" spans="2:49">
      <c r="B150" s="24" t="s">
        <v>55</v>
      </c>
      <c r="C150" s="25" t="s">
        <v>56</v>
      </c>
      <c r="D150" s="25" t="s">
        <v>57</v>
      </c>
      <c r="E150" s="25" t="s">
        <v>58</v>
      </c>
      <c r="F150" s="25" t="s">
        <v>59</v>
      </c>
      <c r="G150" s="25" t="s">
        <v>60</v>
      </c>
      <c r="H150" s="25" t="s">
        <v>61</v>
      </c>
      <c r="I150" s="25" t="s">
        <v>62</v>
      </c>
      <c r="J150" s="25" t="s">
        <v>63</v>
      </c>
      <c r="K150" s="25" t="s">
        <v>64</v>
      </c>
      <c r="L150" s="25" t="s">
        <v>65</v>
      </c>
      <c r="M150" s="25" t="s">
        <v>66</v>
      </c>
      <c r="N150" s="25" t="s">
        <v>67</v>
      </c>
      <c r="O150" s="25" t="s">
        <v>68</v>
      </c>
      <c r="P150" s="25" t="s">
        <v>69</v>
      </c>
      <c r="Q150" s="25" t="s">
        <v>70</v>
      </c>
      <c r="R150" s="25" t="s">
        <v>71</v>
      </c>
      <c r="S150" s="25" t="s">
        <v>72</v>
      </c>
      <c r="T150" s="25" t="s">
        <v>73</v>
      </c>
      <c r="U150" s="25" t="s">
        <v>74</v>
      </c>
      <c r="V150" s="25" t="s">
        <v>75</v>
      </c>
      <c r="W150" s="25" t="s">
        <v>76</v>
      </c>
      <c r="X150" s="25" t="s">
        <v>77</v>
      </c>
      <c r="Y150" s="25" t="s">
        <v>78</v>
      </c>
      <c r="Z150" s="25" t="s">
        <v>79</v>
      </c>
      <c r="AA150" s="25" t="s">
        <v>80</v>
      </c>
      <c r="AC150" s="25" t="s">
        <v>81</v>
      </c>
      <c r="AD150" s="25" t="s">
        <v>82</v>
      </c>
      <c r="AE150" s="25" t="s">
        <v>83</v>
      </c>
      <c r="AF150" s="25" t="s">
        <v>84</v>
      </c>
      <c r="AG150" s="25" t="s">
        <v>85</v>
      </c>
      <c r="AH150" s="25" t="s">
        <v>86</v>
      </c>
      <c r="AJ150" s="25">
        <v>2024</v>
      </c>
      <c r="AK150" s="25">
        <v>2023</v>
      </c>
      <c r="AL150" s="25">
        <v>2022</v>
      </c>
      <c r="AM150" s="25">
        <v>2021</v>
      </c>
      <c r="AN150" s="25">
        <v>2020</v>
      </c>
      <c r="AO150" s="25">
        <v>2019</v>
      </c>
      <c r="AQ150" s="25" t="s">
        <v>87</v>
      </c>
      <c r="AR150" s="25" t="s">
        <v>88</v>
      </c>
      <c r="AS150" s="25" t="s">
        <v>89</v>
      </c>
      <c r="AT150" s="25" t="s">
        <v>90</v>
      </c>
      <c r="AU150" s="25" t="s">
        <v>91</v>
      </c>
      <c r="AV150" s="25" t="s">
        <v>92</v>
      </c>
    </row>
    <row r="151" spans="2:49" ht="0.75" customHeight="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C151" s="3"/>
      <c r="AD151" s="3"/>
      <c r="AE151" s="3"/>
      <c r="AF151" s="3"/>
      <c r="AG151" s="3"/>
      <c r="AH151" s="3"/>
      <c r="AJ151" s="3"/>
      <c r="AK151" s="3"/>
      <c r="AL151" s="3"/>
      <c r="AM151" s="3"/>
      <c r="AN151" s="3"/>
      <c r="AO151" s="3"/>
      <c r="AQ151" s="3"/>
      <c r="AR151" s="3"/>
      <c r="AS151" s="3"/>
      <c r="AT151" s="3"/>
      <c r="AU151" s="3"/>
      <c r="AV151" s="3"/>
    </row>
    <row r="152" spans="2:49">
      <c r="B152" s="17" t="s">
        <v>136</v>
      </c>
      <c r="C152" s="30"/>
      <c r="D152" s="38">
        <v>0</v>
      </c>
      <c r="E152" s="38">
        <v>0</v>
      </c>
      <c r="F152" s="38">
        <v>0</v>
      </c>
      <c r="G152" s="38">
        <v>0</v>
      </c>
      <c r="H152" s="38"/>
      <c r="I152" s="38"/>
      <c r="J152" s="38"/>
      <c r="K152" s="38"/>
      <c r="L152" s="38"/>
      <c r="M152" s="38"/>
      <c r="N152" s="38"/>
      <c r="O152" s="38"/>
      <c r="P152" s="38">
        <v>629931</v>
      </c>
      <c r="Q152" s="38">
        <v>630459</v>
      </c>
      <c r="R152" s="38">
        <v>617876</v>
      </c>
      <c r="S152" s="38">
        <v>596776</v>
      </c>
      <c r="T152" s="38">
        <v>549043</v>
      </c>
      <c r="U152" s="38">
        <v>502166</v>
      </c>
      <c r="V152" s="38">
        <v>485814</v>
      </c>
      <c r="W152" s="38">
        <v>486785</v>
      </c>
      <c r="X152" s="38">
        <v>459262</v>
      </c>
      <c r="Y152" s="38">
        <v>453002</v>
      </c>
      <c r="Z152" s="38">
        <v>430847</v>
      </c>
      <c r="AA152" s="38">
        <v>363310</v>
      </c>
      <c r="AB152" s="17"/>
      <c r="AC152" s="38">
        <f>SUM(F152:G152)</f>
        <v>0</v>
      </c>
      <c r="AD152" s="38"/>
      <c r="AE152" s="38"/>
      <c r="AF152" s="38"/>
      <c r="AG152" s="38"/>
      <c r="AH152" s="38"/>
      <c r="AI152" s="17"/>
      <c r="AJ152" s="30">
        <f>SUM(D152:G152)</f>
        <v>0</v>
      </c>
      <c r="AK152" s="38">
        <v>0</v>
      </c>
      <c r="AL152" s="38">
        <v>0</v>
      </c>
      <c r="AM152" s="38">
        <v>0</v>
      </c>
      <c r="AN152" s="38">
        <v>0</v>
      </c>
      <c r="AO152" s="38">
        <v>202</v>
      </c>
      <c r="AP152" s="17"/>
      <c r="AQ152" s="38">
        <f>SUM(E152:G152)</f>
        <v>0</v>
      </c>
      <c r="AR152" s="38"/>
      <c r="AS152" s="38"/>
      <c r="AT152" s="38"/>
      <c r="AU152" s="38"/>
      <c r="AV152" s="38"/>
    </row>
    <row r="153" spans="2:49">
      <c r="B153" s="17" t="s">
        <v>137</v>
      </c>
      <c r="C153" s="30"/>
      <c r="D153" s="38">
        <v>2320</v>
      </c>
      <c r="E153" s="38">
        <v>3056</v>
      </c>
      <c r="F153" s="38">
        <v>2542</v>
      </c>
      <c r="G153" s="38">
        <v>2598</v>
      </c>
      <c r="H153" s="38"/>
      <c r="I153" s="38"/>
      <c r="J153" s="38"/>
      <c r="K153" s="38"/>
      <c r="L153" s="38"/>
      <c r="M153" s="38"/>
      <c r="N153" s="38"/>
      <c r="O153" s="38"/>
      <c r="P153" s="38"/>
      <c r="Q153" s="38"/>
      <c r="R153" s="38"/>
      <c r="S153" s="38"/>
      <c r="T153" s="38"/>
      <c r="U153" s="38"/>
      <c r="V153" s="38"/>
      <c r="W153" s="38"/>
      <c r="X153" s="38"/>
      <c r="Y153" s="38"/>
      <c r="Z153" s="38"/>
      <c r="AA153" s="38"/>
      <c r="AB153" s="17"/>
      <c r="AC153" s="38">
        <f>SUM(F153:G153)</f>
        <v>5140</v>
      </c>
      <c r="AD153" s="38"/>
      <c r="AE153" s="38"/>
      <c r="AF153" s="38"/>
      <c r="AG153" s="38"/>
      <c r="AH153" s="38"/>
      <c r="AI153" s="17"/>
      <c r="AJ153" s="30">
        <f>SUM(D153:G153)</f>
        <v>10516</v>
      </c>
      <c r="AK153" s="38">
        <v>13590</v>
      </c>
      <c r="AL153" s="38">
        <v>11769</v>
      </c>
      <c r="AM153" s="38">
        <v>9477</v>
      </c>
      <c r="AN153" s="38">
        <v>7729</v>
      </c>
      <c r="AO153" s="38">
        <v>7563</v>
      </c>
      <c r="AP153" s="17"/>
      <c r="AQ153" s="38">
        <f>SUM(E153:G153)</f>
        <v>8196</v>
      </c>
      <c r="AR153" s="38"/>
      <c r="AS153" s="38"/>
      <c r="AT153" s="38"/>
      <c r="AU153" s="38"/>
      <c r="AV153" s="38"/>
    </row>
    <row r="154" spans="2:49">
      <c r="B154" s="17" t="s">
        <v>138</v>
      </c>
      <c r="C154" s="30"/>
      <c r="D154" s="38">
        <v>1643</v>
      </c>
      <c r="E154" s="38">
        <v>1798</v>
      </c>
      <c r="F154" s="38">
        <v>1851</v>
      </c>
      <c r="G154" s="38">
        <v>1450</v>
      </c>
      <c r="H154" s="38"/>
      <c r="I154" s="38"/>
      <c r="J154" s="38"/>
      <c r="K154" s="38"/>
      <c r="L154" s="38"/>
      <c r="M154" s="38"/>
      <c r="N154" s="38"/>
      <c r="O154" s="38"/>
      <c r="P154" s="38"/>
      <c r="Q154" s="38"/>
      <c r="R154" s="38"/>
      <c r="S154" s="38"/>
      <c r="T154" s="38"/>
      <c r="U154" s="38"/>
      <c r="V154" s="38"/>
      <c r="W154" s="38"/>
      <c r="X154" s="38"/>
      <c r="Y154" s="38"/>
      <c r="Z154" s="38"/>
      <c r="AA154" s="38"/>
      <c r="AB154" s="17"/>
      <c r="AC154" s="38">
        <f>SUM(F154:G154)</f>
        <v>3301</v>
      </c>
      <c r="AD154" s="38"/>
      <c r="AE154" s="38"/>
      <c r="AF154" s="38"/>
      <c r="AG154" s="38"/>
      <c r="AH154" s="38"/>
      <c r="AI154" s="17"/>
      <c r="AJ154" s="30">
        <f>SUM(D154:G154)</f>
        <v>6742</v>
      </c>
      <c r="AK154" s="38">
        <v>5756</v>
      </c>
      <c r="AL154" s="38">
        <v>4767</v>
      </c>
      <c r="AM154" s="38">
        <v>4371</v>
      </c>
      <c r="AN154" s="38">
        <v>4062</v>
      </c>
      <c r="AO154" s="38">
        <v>2124</v>
      </c>
      <c r="AP154" s="17"/>
      <c r="AQ154" s="38">
        <f>SUM(E154:G154)</f>
        <v>5099</v>
      </c>
      <c r="AR154" s="38"/>
      <c r="AS154" s="38"/>
      <c r="AT154" s="38"/>
      <c r="AU154" s="38"/>
      <c r="AV154" s="38"/>
    </row>
    <row r="155" spans="2:49">
      <c r="B155" s="18" t="s">
        <v>139</v>
      </c>
      <c r="C155" s="31"/>
      <c r="D155" s="39">
        <v>297</v>
      </c>
      <c r="E155" s="39">
        <v>303</v>
      </c>
      <c r="F155" s="39">
        <v>296</v>
      </c>
      <c r="G155" s="39">
        <v>288</v>
      </c>
      <c r="H155" s="39"/>
      <c r="I155" s="39"/>
      <c r="J155" s="39"/>
      <c r="K155" s="39"/>
      <c r="L155" s="39"/>
      <c r="M155" s="39"/>
      <c r="N155" s="39"/>
      <c r="O155" s="39"/>
      <c r="AB155" s="17"/>
      <c r="AC155" s="39">
        <f>SUM(E155:G155)</f>
        <v>887</v>
      </c>
      <c r="AD155" s="39"/>
      <c r="AE155" s="39"/>
      <c r="AF155" s="39"/>
      <c r="AG155" s="39"/>
      <c r="AH155" s="39"/>
      <c r="AJ155" s="31">
        <f>SUM(D155:G155)</f>
        <v>1184</v>
      </c>
      <c r="AK155" s="39">
        <v>1784</v>
      </c>
      <c r="AL155" s="39">
        <v>1352</v>
      </c>
      <c r="AM155" s="39">
        <v>882</v>
      </c>
      <c r="AN155" s="39">
        <v>693</v>
      </c>
      <c r="AO155" s="39">
        <v>373</v>
      </c>
      <c r="AQ155" s="39">
        <f>SUM(E155:G155)</f>
        <v>887</v>
      </c>
      <c r="AR155" s="39"/>
      <c r="AS155" s="39"/>
      <c r="AT155" s="39"/>
      <c r="AU155" s="39"/>
      <c r="AV155" s="39"/>
    </row>
    <row r="156" spans="2:49">
      <c r="B156" s="5" t="s">
        <v>45</v>
      </c>
      <c r="C156" s="73"/>
      <c r="D156" s="72">
        <f>SUM(D152:D155)</f>
        <v>4260</v>
      </c>
      <c r="E156" s="72">
        <f>SUM(E152:E155)</f>
        <v>5157</v>
      </c>
      <c r="F156" s="72">
        <f>SUM(F152:F155)</f>
        <v>4689</v>
      </c>
      <c r="G156" s="72">
        <f>SUM(G152:G155)</f>
        <v>4336</v>
      </c>
      <c r="H156" s="50"/>
      <c r="I156" s="50"/>
      <c r="J156" s="50"/>
      <c r="K156" s="50"/>
      <c r="L156" s="50"/>
      <c r="M156" s="50"/>
      <c r="N156" s="50"/>
      <c r="O156" s="50"/>
      <c r="P156" s="50">
        <v>0.40388074249401917</v>
      </c>
      <c r="Q156" s="50">
        <v>0.3291744586087279</v>
      </c>
      <c r="R156" s="50">
        <v>0.32548116450549947</v>
      </c>
      <c r="S156" s="50">
        <v>0.35460876442752387</v>
      </c>
      <c r="T156" s="50">
        <v>0.39438076799084953</v>
      </c>
      <c r="U156" s="50">
        <v>0.43036565597830201</v>
      </c>
      <c r="V156" s="50">
        <v>0.44450345193839619</v>
      </c>
      <c r="W156" s="50">
        <v>0.4298345265363559</v>
      </c>
      <c r="X156" s="50">
        <v>0.46365908784092741</v>
      </c>
      <c r="Y156" s="50">
        <v>0.46665798384996093</v>
      </c>
      <c r="Z156" s="50">
        <v>0.49169426733852156</v>
      </c>
      <c r="AA156" s="50">
        <v>0.48969475103905757</v>
      </c>
      <c r="AB156" s="17"/>
      <c r="AC156" s="72">
        <f>SUM(AC152:AC155)</f>
        <v>9328</v>
      </c>
      <c r="AD156" s="50"/>
      <c r="AE156" s="50"/>
      <c r="AF156" s="50"/>
      <c r="AG156" s="50"/>
      <c r="AH156" s="50"/>
      <c r="AI156" s="17"/>
      <c r="AJ156" s="73">
        <f t="shared" ref="AJ156:AO156" si="0">SUM(AJ152:AJ155)</f>
        <v>18442</v>
      </c>
      <c r="AK156" s="72">
        <f t="shared" si="0"/>
        <v>21130</v>
      </c>
      <c r="AL156" s="72">
        <f t="shared" si="0"/>
        <v>17888</v>
      </c>
      <c r="AM156" s="72">
        <f t="shared" si="0"/>
        <v>14730</v>
      </c>
      <c r="AN156" s="72">
        <f t="shared" si="0"/>
        <v>12484</v>
      </c>
      <c r="AO156" s="72">
        <f t="shared" si="0"/>
        <v>10262</v>
      </c>
      <c r="AP156" s="17"/>
      <c r="AQ156" s="72">
        <f>SUM(AQ152:AQ155)</f>
        <v>14182</v>
      </c>
      <c r="AR156" s="50"/>
      <c r="AS156" s="50"/>
      <c r="AT156" s="50"/>
      <c r="AU156" s="50"/>
      <c r="AV156" s="50"/>
    </row>
    <row r="157" spans="2:49">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J157" s="61"/>
      <c r="AK157" s="70"/>
      <c r="AL157" s="70"/>
      <c r="AQ157" s="61"/>
      <c r="AR157" s="61"/>
    </row>
    <row r="158" spans="2:49">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J158" s="61"/>
      <c r="AK158" s="70"/>
      <c r="AL158" s="70"/>
      <c r="AQ158" s="61"/>
      <c r="AR158" s="61"/>
    </row>
    <row r="159" spans="2:49">
      <c r="B159" s="1" t="s">
        <v>48</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row>
    <row r="160" spans="2:49">
      <c r="B160" s="24" t="s">
        <v>55</v>
      </c>
      <c r="C160" s="25" t="s">
        <v>56</v>
      </c>
      <c r="D160" s="25" t="s">
        <v>57</v>
      </c>
      <c r="E160" s="25" t="s">
        <v>58</v>
      </c>
      <c r="F160" s="25" t="s">
        <v>59</v>
      </c>
      <c r="G160" s="25" t="s">
        <v>60</v>
      </c>
      <c r="H160" s="25" t="s">
        <v>61</v>
      </c>
      <c r="I160" s="25" t="s">
        <v>62</v>
      </c>
      <c r="J160" s="25" t="s">
        <v>63</v>
      </c>
      <c r="K160" s="25" t="s">
        <v>64</v>
      </c>
      <c r="L160" s="25" t="s">
        <v>65</v>
      </c>
      <c r="M160" s="25" t="s">
        <v>66</v>
      </c>
      <c r="N160" s="25" t="s">
        <v>67</v>
      </c>
      <c r="O160" s="25" t="s">
        <v>68</v>
      </c>
      <c r="P160" s="25" t="s">
        <v>69</v>
      </c>
      <c r="Q160" s="25" t="s">
        <v>70</v>
      </c>
      <c r="R160" s="25" t="s">
        <v>71</v>
      </c>
      <c r="S160" s="25" t="s">
        <v>72</v>
      </c>
      <c r="T160" s="25" t="s">
        <v>73</v>
      </c>
      <c r="U160" s="25" t="s">
        <v>74</v>
      </c>
      <c r="V160" s="25" t="s">
        <v>75</v>
      </c>
      <c r="W160" s="25" t="s">
        <v>76</v>
      </c>
      <c r="X160" s="25" t="s">
        <v>77</v>
      </c>
      <c r="Y160" s="25" t="s">
        <v>78</v>
      </c>
      <c r="Z160" s="25" t="s">
        <v>79</v>
      </c>
      <c r="AA160" s="25" t="s">
        <v>80</v>
      </c>
      <c r="AC160" s="25" t="s">
        <v>81</v>
      </c>
      <c r="AD160" s="25" t="s">
        <v>82</v>
      </c>
      <c r="AE160" s="25" t="s">
        <v>83</v>
      </c>
      <c r="AF160" s="25" t="s">
        <v>84</v>
      </c>
      <c r="AG160" s="25" t="s">
        <v>85</v>
      </c>
      <c r="AH160" s="25" t="s">
        <v>86</v>
      </c>
      <c r="AJ160" s="25">
        <v>2024</v>
      </c>
      <c r="AK160" s="25">
        <v>2023</v>
      </c>
      <c r="AL160" s="25">
        <v>2022</v>
      </c>
      <c r="AM160" s="25">
        <v>2021</v>
      </c>
      <c r="AN160" s="25">
        <v>2020</v>
      </c>
      <c r="AO160" s="25">
        <v>2019</v>
      </c>
      <c r="AQ160" s="25" t="s">
        <v>87</v>
      </c>
      <c r="AR160" s="25" t="s">
        <v>88</v>
      </c>
      <c r="AS160" s="25" t="s">
        <v>89</v>
      </c>
      <c r="AT160" s="25" t="s">
        <v>90</v>
      </c>
      <c r="AU160" s="25" t="s">
        <v>91</v>
      </c>
      <c r="AV160" s="25" t="s">
        <v>92</v>
      </c>
    </row>
    <row r="161" spans="2:48" ht="0.75" customHeight="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C161" s="3"/>
      <c r="AD161" s="3"/>
      <c r="AE161" s="3"/>
      <c r="AF161" s="3"/>
      <c r="AG161" s="3"/>
      <c r="AH161" s="3"/>
      <c r="AJ161" s="3"/>
      <c r="AK161" s="3"/>
      <c r="AL161" s="3"/>
      <c r="AM161" s="3"/>
      <c r="AN161" s="3"/>
      <c r="AO161" s="3"/>
      <c r="AQ161" s="3"/>
      <c r="AR161" s="3"/>
      <c r="AS161" s="3"/>
      <c r="AT161" s="3"/>
      <c r="AU161" s="3"/>
      <c r="AV161" s="3"/>
    </row>
    <row r="162" spans="2:48" s="17" customFormat="1" ht="12">
      <c r="B162" s="17" t="s">
        <v>113</v>
      </c>
      <c r="C162" s="30"/>
      <c r="D162" s="38">
        <v>20192</v>
      </c>
      <c r="E162" s="38">
        <v>32557</v>
      </c>
      <c r="F162" s="38">
        <v>36168</v>
      </c>
      <c r="G162" s="38">
        <v>37599</v>
      </c>
      <c r="H162" s="38"/>
      <c r="I162" s="38"/>
      <c r="J162" s="38"/>
      <c r="K162" s="38"/>
      <c r="L162" s="38"/>
      <c r="M162" s="38"/>
      <c r="N162" s="38"/>
      <c r="O162" s="38"/>
      <c r="P162" s="38">
        <v>629931</v>
      </c>
      <c r="Q162" s="38">
        <v>630459</v>
      </c>
      <c r="R162" s="38">
        <v>617876</v>
      </c>
      <c r="S162" s="38">
        <v>596776</v>
      </c>
      <c r="T162" s="38">
        <v>549043</v>
      </c>
      <c r="U162" s="38">
        <v>502166</v>
      </c>
      <c r="V162" s="38">
        <v>485814</v>
      </c>
      <c r="W162" s="38">
        <v>486785</v>
      </c>
      <c r="X162" s="38">
        <v>459262</v>
      </c>
      <c r="Y162" s="38">
        <v>453002</v>
      </c>
      <c r="Z162" s="38">
        <v>430847</v>
      </c>
      <c r="AA162" s="38">
        <v>363310</v>
      </c>
      <c r="AC162" s="38">
        <f>SUM(F162:G162)</f>
        <v>73767</v>
      </c>
      <c r="AD162" s="38"/>
      <c r="AE162" s="38"/>
      <c r="AF162" s="38"/>
      <c r="AG162" s="38"/>
      <c r="AH162" s="38"/>
      <c r="AJ162" s="30">
        <f>SUM(D162:G162)</f>
        <v>126516</v>
      </c>
      <c r="AK162" s="38">
        <v>134947</v>
      </c>
      <c r="AL162" s="38">
        <v>106955</v>
      </c>
      <c r="AM162" s="38">
        <v>67064</v>
      </c>
      <c r="AN162" s="38">
        <v>48125</v>
      </c>
      <c r="AO162" s="38">
        <v>25763</v>
      </c>
      <c r="AQ162" s="38">
        <f>SUM(E162:G162)</f>
        <v>106324</v>
      </c>
      <c r="AR162" s="38"/>
      <c r="AS162" s="38"/>
      <c r="AT162" s="38"/>
      <c r="AU162" s="38"/>
      <c r="AV162" s="38"/>
    </row>
    <row r="163" spans="2:48" s="17" customFormat="1" ht="12">
      <c r="B163" s="17" t="s">
        <v>45</v>
      </c>
      <c r="C163" s="30"/>
      <c r="D163" s="38">
        <f>D156</f>
        <v>4260</v>
      </c>
      <c r="E163" s="38">
        <v>5157</v>
      </c>
      <c r="F163" s="38">
        <f>F156</f>
        <v>4689</v>
      </c>
      <c r="G163" s="38">
        <f>G156</f>
        <v>4336</v>
      </c>
      <c r="H163" s="38"/>
      <c r="I163" s="38"/>
      <c r="J163" s="38"/>
      <c r="K163" s="38"/>
      <c r="L163" s="38"/>
      <c r="M163" s="38"/>
      <c r="N163" s="38"/>
      <c r="O163" s="38"/>
      <c r="P163" s="38"/>
      <c r="Q163" s="38"/>
      <c r="R163" s="38"/>
      <c r="S163" s="38"/>
      <c r="T163" s="38"/>
      <c r="U163" s="38"/>
      <c r="V163" s="38"/>
      <c r="W163" s="38"/>
      <c r="X163" s="38"/>
      <c r="Y163" s="38"/>
      <c r="Z163" s="38"/>
      <c r="AA163" s="38"/>
      <c r="AC163" s="38">
        <f>AC156</f>
        <v>9328</v>
      </c>
      <c r="AD163" s="38"/>
      <c r="AE163" s="38"/>
      <c r="AF163" s="38"/>
      <c r="AG163" s="38"/>
      <c r="AH163" s="38"/>
      <c r="AJ163" s="30">
        <f t="shared" ref="AJ163:AO163" si="1">AJ156</f>
        <v>18442</v>
      </c>
      <c r="AK163" s="38">
        <f t="shared" si="1"/>
        <v>21130</v>
      </c>
      <c r="AL163" s="38">
        <f t="shared" si="1"/>
        <v>17888</v>
      </c>
      <c r="AM163" s="38">
        <f t="shared" si="1"/>
        <v>14730</v>
      </c>
      <c r="AN163" s="38">
        <f t="shared" si="1"/>
        <v>12484</v>
      </c>
      <c r="AO163" s="38">
        <f t="shared" si="1"/>
        <v>10262</v>
      </c>
      <c r="AQ163" s="38">
        <f>SUM(E163:G163)</f>
        <v>14182</v>
      </c>
      <c r="AR163" s="38"/>
      <c r="AS163" s="38"/>
      <c r="AT163" s="38"/>
      <c r="AU163" s="38"/>
      <c r="AV163" s="38"/>
    </row>
    <row r="164" spans="2:48" s="17" customFormat="1" ht="12">
      <c r="B164" s="17" t="s">
        <v>140</v>
      </c>
      <c r="C164" s="30"/>
      <c r="D164" s="38">
        <v>6300</v>
      </c>
      <c r="E164" s="38">
        <v>6300</v>
      </c>
      <c r="F164" s="38">
        <v>6300</v>
      </c>
      <c r="G164" s="38">
        <v>6300</v>
      </c>
      <c r="H164" s="38"/>
      <c r="I164" s="38"/>
      <c r="J164" s="38"/>
      <c r="K164" s="38"/>
      <c r="L164" s="38"/>
      <c r="M164" s="38"/>
      <c r="N164" s="38"/>
      <c r="O164" s="38"/>
      <c r="P164" s="38"/>
      <c r="Q164" s="38"/>
      <c r="R164" s="38"/>
      <c r="S164" s="38"/>
      <c r="T164" s="38"/>
      <c r="U164" s="38"/>
      <c r="V164" s="38"/>
      <c r="W164" s="38"/>
      <c r="X164" s="38"/>
      <c r="Y164" s="38"/>
      <c r="Z164" s="38"/>
      <c r="AA164" s="38"/>
      <c r="AC164" s="38">
        <f>SUM(F164:G164)</f>
        <v>12600</v>
      </c>
      <c r="AD164" s="38"/>
      <c r="AE164" s="38"/>
      <c r="AF164" s="38"/>
      <c r="AG164" s="38"/>
      <c r="AH164" s="38"/>
      <c r="AJ164" s="30">
        <f>SUM(D164:G164)</f>
        <v>25200</v>
      </c>
      <c r="AK164" s="38">
        <v>24100</v>
      </c>
      <c r="AL164" s="38">
        <v>24049</v>
      </c>
      <c r="AM164" s="38">
        <v>23600</v>
      </c>
      <c r="AN164" s="38">
        <v>17367</v>
      </c>
      <c r="AO164" s="38">
        <v>13923</v>
      </c>
      <c r="AQ164" s="38">
        <f>SUM(E164:G164)</f>
        <v>18900</v>
      </c>
      <c r="AR164" s="38"/>
      <c r="AS164" s="38"/>
      <c r="AT164" s="38"/>
      <c r="AU164" s="38"/>
      <c r="AV164" s="38"/>
    </row>
    <row r="165" spans="2:48" s="17" customFormat="1" ht="12">
      <c r="B165" s="18" t="s">
        <v>141</v>
      </c>
      <c r="C165" s="31"/>
      <c r="D165" s="39">
        <v>5800</v>
      </c>
      <c r="E165" s="39">
        <v>1183</v>
      </c>
      <c r="F165" s="39">
        <v>5383</v>
      </c>
      <c r="G165" s="39">
        <v>2962</v>
      </c>
      <c r="H165" s="39"/>
      <c r="I165" s="39"/>
      <c r="J165" s="39"/>
      <c r="K165" s="39"/>
      <c r="L165" s="39"/>
      <c r="M165" s="39"/>
      <c r="N165" s="39"/>
      <c r="O165" s="39"/>
      <c r="P165" s="39">
        <v>254417</v>
      </c>
      <c r="Q165" s="39">
        <v>207531</v>
      </c>
      <c r="R165" s="39">
        <v>201107</v>
      </c>
      <c r="S165" s="39">
        <v>211622</v>
      </c>
      <c r="T165" s="39">
        <v>216532</v>
      </c>
      <c r="U165" s="39">
        <v>216115</v>
      </c>
      <c r="V165" s="39">
        <v>215946</v>
      </c>
      <c r="W165" s="39">
        <v>209237</v>
      </c>
      <c r="X165" s="39">
        <v>212941</v>
      </c>
      <c r="Y165" s="39">
        <v>211397</v>
      </c>
      <c r="Z165" s="39">
        <v>211845</v>
      </c>
      <c r="AA165" s="39">
        <v>177911</v>
      </c>
      <c r="AC165" s="39">
        <f>SUM(F165:G165)</f>
        <v>8345</v>
      </c>
      <c r="AD165" s="39"/>
      <c r="AE165" s="39"/>
      <c r="AF165" s="39"/>
      <c r="AG165" s="39"/>
      <c r="AH165" s="39"/>
      <c r="AJ165" s="31">
        <f>SUM(D165:G165)</f>
        <v>15328</v>
      </c>
      <c r="AK165" s="39">
        <v>5278</v>
      </c>
      <c r="AL165" s="39">
        <v>10237</v>
      </c>
      <c r="AM165" s="39">
        <v>12374</v>
      </c>
      <c r="AN165" s="39">
        <v>4852</v>
      </c>
      <c r="AO165" s="39">
        <v>6010</v>
      </c>
      <c r="AQ165" s="39">
        <f>SUM(E165:G165)</f>
        <v>9528</v>
      </c>
      <c r="AR165" s="39"/>
      <c r="AS165" s="39"/>
      <c r="AT165" s="39"/>
      <c r="AU165" s="39"/>
      <c r="AV165" s="39"/>
    </row>
    <row r="166" spans="2:48" s="17" customFormat="1" ht="12">
      <c r="B166" s="5" t="s">
        <v>142</v>
      </c>
      <c r="C166" s="73"/>
      <c r="D166" s="72">
        <f>D162-SUM(D163:D165)</f>
        <v>3832</v>
      </c>
      <c r="E166" s="72">
        <f>E162-SUM(E163:E165)</f>
        <v>19917</v>
      </c>
      <c r="F166" s="72">
        <f>F162-SUM(F163:F165)</f>
        <v>19796</v>
      </c>
      <c r="G166" s="72">
        <f>G162-SUM(G163:G165)</f>
        <v>24001</v>
      </c>
      <c r="H166" s="50"/>
      <c r="I166" s="50"/>
      <c r="J166" s="50"/>
      <c r="K166" s="50"/>
      <c r="L166" s="50"/>
      <c r="M166" s="50"/>
      <c r="N166" s="50"/>
      <c r="O166" s="50"/>
      <c r="P166" s="50">
        <v>0.40388074249401917</v>
      </c>
      <c r="Q166" s="50">
        <v>0.3291744586087279</v>
      </c>
      <c r="R166" s="50">
        <v>0.32548116450549947</v>
      </c>
      <c r="S166" s="50">
        <v>0.35460876442752387</v>
      </c>
      <c r="T166" s="50">
        <v>0.39438076799084953</v>
      </c>
      <c r="U166" s="50">
        <v>0.43036565597830201</v>
      </c>
      <c r="V166" s="50">
        <v>0.44450345193839619</v>
      </c>
      <c r="W166" s="50">
        <v>0.4298345265363559</v>
      </c>
      <c r="X166" s="50">
        <v>0.46365908784092741</v>
      </c>
      <c r="Y166" s="50">
        <v>0.46665798384996093</v>
      </c>
      <c r="Z166" s="50">
        <v>0.49169426733852156</v>
      </c>
      <c r="AA166" s="50">
        <v>0.48969475103905757</v>
      </c>
      <c r="AC166" s="72">
        <f t="shared" ref="AC166" si="2">AC162-SUM(AC163:AC165)</f>
        <v>43494</v>
      </c>
      <c r="AD166" s="50"/>
      <c r="AE166" s="50"/>
      <c r="AF166" s="50"/>
      <c r="AG166" s="50"/>
      <c r="AH166" s="50"/>
      <c r="AJ166" s="73">
        <f>AJ162-SUM(AJ163:AJ165)</f>
        <v>67546</v>
      </c>
      <c r="AK166" s="72">
        <f t="shared" ref="AK166:AM166" si="3">AK162-SUM(AK163:AK165)</f>
        <v>84439</v>
      </c>
      <c r="AL166" s="72">
        <f t="shared" si="3"/>
        <v>54781</v>
      </c>
      <c r="AM166" s="72">
        <f t="shared" si="3"/>
        <v>16360</v>
      </c>
      <c r="AN166" s="72">
        <f>AN162-SUM(AN163:AN165)</f>
        <v>13422</v>
      </c>
      <c r="AO166" s="72">
        <f>AO162-SUM(AO163:AO165)</f>
        <v>-4432</v>
      </c>
      <c r="AQ166" s="72">
        <f t="shared" ref="AQ166" si="4">AQ162-SUM(AQ163:AQ165)</f>
        <v>63714</v>
      </c>
      <c r="AR166" s="50"/>
      <c r="AS166" s="50"/>
      <c r="AT166" s="50"/>
      <c r="AU166" s="50"/>
      <c r="AV166" s="50"/>
    </row>
    <row r="167" spans="2:48" s="4" customFormat="1" ht="7.5" customHeight="1">
      <c r="C167" s="32"/>
      <c r="D167" s="41"/>
      <c r="E167" s="41"/>
      <c r="F167" s="41"/>
      <c r="G167" s="41"/>
      <c r="H167" s="41"/>
      <c r="I167" s="41"/>
      <c r="J167" s="41"/>
      <c r="K167" s="41"/>
      <c r="L167" s="41"/>
      <c r="M167" s="41"/>
      <c r="N167" s="41"/>
      <c r="O167" s="41"/>
      <c r="P167" s="41"/>
      <c r="Q167" s="41"/>
      <c r="R167" s="41"/>
      <c r="S167" s="41"/>
      <c r="T167" s="41"/>
      <c r="U167" s="41"/>
      <c r="V167" s="41"/>
      <c r="W167" s="41"/>
      <c r="X167" s="40"/>
      <c r="Y167" s="40"/>
      <c r="Z167" s="40"/>
      <c r="AA167" s="40"/>
      <c r="AC167" s="41"/>
      <c r="AD167" s="41"/>
      <c r="AE167" s="41"/>
      <c r="AF167" s="41"/>
      <c r="AG167" s="41"/>
      <c r="AH167" s="41"/>
      <c r="AJ167" s="32"/>
      <c r="AK167" s="41"/>
      <c r="AL167" s="41"/>
      <c r="AM167" s="41"/>
      <c r="AN167" s="41"/>
      <c r="AO167" s="41"/>
      <c r="AQ167" s="41"/>
      <c r="AR167" s="41"/>
      <c r="AS167" s="41"/>
      <c r="AT167" s="41"/>
      <c r="AU167" s="41"/>
      <c r="AV167" s="41"/>
    </row>
    <row r="168" spans="2:48">
      <c r="B168" s="18" t="s">
        <v>143</v>
      </c>
      <c r="C168" s="31"/>
      <c r="D168" s="39">
        <v>6046</v>
      </c>
      <c r="E168" s="39">
        <v>18137.469000000001</v>
      </c>
      <c r="F168" s="39">
        <v>18137.469000000001</v>
      </c>
      <c r="G168" s="39">
        <v>21160</v>
      </c>
      <c r="H168" s="39"/>
      <c r="I168" s="39"/>
      <c r="J168" s="39"/>
      <c r="K168" s="39"/>
      <c r="L168" s="39"/>
      <c r="M168" s="39"/>
      <c r="N168" s="39"/>
      <c r="O168" s="39"/>
      <c r="AB168" s="17"/>
      <c r="AC168" s="39">
        <f>SUM(F168:G168)</f>
        <v>39297.468999999997</v>
      </c>
      <c r="AD168" s="39"/>
      <c r="AE168" s="39"/>
      <c r="AF168" s="39"/>
      <c r="AG168" s="39"/>
      <c r="AH168" s="39"/>
      <c r="AJ168" s="31">
        <v>63481</v>
      </c>
      <c r="AK168" s="39">
        <v>72281</v>
      </c>
      <c r="AL168" s="39">
        <v>52896</v>
      </c>
      <c r="AM168" s="39">
        <v>11000</v>
      </c>
      <c r="AN168" s="39">
        <v>5763</v>
      </c>
      <c r="AO168" s="39">
        <v>2656</v>
      </c>
      <c r="AQ168" s="39">
        <f>SUM(E168:G168)</f>
        <v>57434.938000000002</v>
      </c>
      <c r="AR168" s="39"/>
      <c r="AS168" s="39"/>
      <c r="AT168" s="39"/>
      <c r="AU168" s="39"/>
      <c r="AV168" s="39"/>
    </row>
    <row r="169" spans="2:48">
      <c r="B169" s="5" t="s">
        <v>51</v>
      </c>
      <c r="C169" s="7"/>
      <c r="D169" s="50">
        <f>D168/D166</f>
        <v>1.5777661795407099</v>
      </c>
      <c r="E169" s="50">
        <f>E168/E166</f>
        <v>0.91065265853291166</v>
      </c>
      <c r="F169" s="50">
        <f>F168/F166</f>
        <v>0.91621888260254603</v>
      </c>
      <c r="G169" s="50">
        <f>G168/G166</f>
        <v>0.88162993208616303</v>
      </c>
      <c r="H169" s="50"/>
      <c r="I169" s="50"/>
      <c r="J169" s="50"/>
      <c r="K169" s="50"/>
      <c r="L169" s="50"/>
      <c r="M169" s="50"/>
      <c r="N169" s="50"/>
      <c r="O169" s="50"/>
      <c r="AC169" s="50">
        <f>AC168/AC166</f>
        <v>0.90351471467328826</v>
      </c>
      <c r="AD169" s="50"/>
      <c r="AE169" s="50"/>
      <c r="AF169" s="50"/>
      <c r="AG169" s="50"/>
      <c r="AH169" s="50"/>
      <c r="AJ169" s="7">
        <f t="shared" ref="AJ169:AQ169" si="5">AJ168/AJ166</f>
        <v>0.93981879015781833</v>
      </c>
      <c r="AK169" s="50">
        <f t="shared" si="5"/>
        <v>0.85601440092848091</v>
      </c>
      <c r="AL169" s="50">
        <f t="shared" si="5"/>
        <v>0.96559025939650611</v>
      </c>
      <c r="AM169" s="50">
        <f t="shared" si="5"/>
        <v>0.67237163814180934</v>
      </c>
      <c r="AN169" s="50">
        <f t="shared" si="5"/>
        <v>0.4293696915511846</v>
      </c>
      <c r="AO169" s="50">
        <f t="shared" si="5"/>
        <v>-0.59927797833935015</v>
      </c>
      <c r="AQ169" s="50">
        <f t="shared" si="5"/>
        <v>0.9014492576199894</v>
      </c>
      <c r="AR169" s="50"/>
      <c r="AS169" s="50"/>
      <c r="AT169" s="50"/>
      <c r="AU169" s="50"/>
      <c r="AV169" s="50"/>
    </row>
    <row r="171" spans="2:48">
      <c r="C171" s="58"/>
      <c r="D171" s="58"/>
      <c r="E171" s="58"/>
      <c r="F171" s="58"/>
      <c r="G171" s="58"/>
      <c r="AJ171" s="58"/>
    </row>
    <row r="178" spans="8:8">
      <c r="H178" s="74"/>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D74B4CEBF3254A9CDE29C14818DD6F" ma:contentTypeVersion="20" ma:contentTypeDescription="Opprett et nytt dokument." ma:contentTypeScope="" ma:versionID="651c17f6ddec801bc84d8b37f58299f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c6f0d34f09566309c71e9f3f2ea1f0e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41F6B5D-245C-4B0B-8138-1F886094A134}"/>
</file>

<file path=customXml/itemProps2.xml><?xml version="1.0" encoding="utf-8"?>
<ds:datastoreItem xmlns:ds="http://schemas.openxmlformats.org/officeDocument/2006/customXml" ds:itemID="{7C2681C1-4527-4A3C-B7C9-99360AB4E652}"/>
</file>

<file path=customXml/itemProps3.xml><?xml version="1.0" encoding="utf-8"?>
<ds:datastoreItem xmlns:ds="http://schemas.openxmlformats.org/officeDocument/2006/customXml" ds:itemID="{48C8CE51-28D7-49E6-874D-949E4306217A}"/>
</file>

<file path=customXml/itemProps4.xml><?xml version="1.0" encoding="utf-8"?>
<ds:datastoreItem xmlns:ds="http://schemas.openxmlformats.org/officeDocument/2006/customXml" ds:itemID="{F600DAD0-ECDA-401B-A669-978AF7BF4148}"/>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
  <cp:revision/>
  <dcterms:created xsi:type="dcterms:W3CDTF">2022-09-21T08:10:40Z</dcterms:created>
  <dcterms:modified xsi:type="dcterms:W3CDTF">2025-04-09T15:55:18Z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